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filterPrivacy="1" defaultThemeVersion="124226"/>
  <xr:revisionPtr revIDLastSave="0" documentId="13_ncr:1_{5AB39901-19B7-4F90-9D22-49056025D418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別紙３(現場閉所型）" sheetId="10" r:id="rId1"/>
    <sheet name="別紙３(現場閉所型）記入例" sheetId="9" r:id="rId2"/>
  </sheets>
  <definedNames>
    <definedName name="_xlnm.Print_Area" localSheetId="0">'別紙３(現場閉所型）'!$A$1:$AO$112</definedName>
    <definedName name="_xlnm.Print_Area" localSheetId="1">'別紙３(現場閉所型）記入例'!$A$1:$AO$112</definedName>
    <definedName name="_xlnm.Print_Titles" localSheetId="0">'別紙３(現場閉所型）'!$1:$12</definedName>
    <definedName name="_xlnm.Print_Titles" localSheetId="1">'別紙３(現場閉所型）記入例'!$1:$12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N95" i="9" l="1"/>
  <c r="AN92" i="9"/>
  <c r="AN81" i="9"/>
  <c r="AN78" i="9"/>
  <c r="AN74" i="9"/>
  <c r="AN71" i="9"/>
  <c r="AN60" i="9"/>
  <c r="AN57" i="9"/>
  <c r="AN53" i="9"/>
  <c r="AN50" i="9"/>
  <c r="AN39" i="9"/>
  <c r="AN36" i="9"/>
  <c r="AN25" i="9"/>
  <c r="AN22" i="9"/>
  <c r="AN18" i="9"/>
  <c r="AN15" i="9"/>
  <c r="AN104" i="10"/>
  <c r="AN101" i="10"/>
  <c r="AN95" i="10"/>
  <c r="AN92" i="10"/>
  <c r="AN88" i="10"/>
  <c r="AN85" i="10"/>
  <c r="AN81" i="10"/>
  <c r="AN78" i="10"/>
  <c r="AN74" i="10"/>
  <c r="AN71" i="10"/>
  <c r="AN67" i="10"/>
  <c r="AN64" i="10"/>
  <c r="AN60" i="10"/>
  <c r="AN57" i="10"/>
  <c r="AN53" i="10"/>
  <c r="AN50" i="10"/>
  <c r="AN46" i="10"/>
  <c r="AN43" i="10"/>
  <c r="AN39" i="10"/>
  <c r="AN36" i="10"/>
  <c r="AN32" i="10"/>
  <c r="AN29" i="10"/>
  <c r="AN25" i="10"/>
  <c r="AN22" i="10"/>
  <c r="AN18" i="10"/>
  <c r="AN15" i="10"/>
  <c r="AH95" i="10"/>
  <c r="AM94" i="10"/>
  <c r="AH94" i="10"/>
  <c r="AM93" i="10"/>
  <c r="AM91" i="10"/>
  <c r="AM90" i="10"/>
  <c r="AH88" i="10"/>
  <c r="AM87" i="10"/>
  <c r="AH87" i="10"/>
  <c r="AM86" i="10"/>
  <c r="AM84" i="10"/>
  <c r="AM83" i="10"/>
  <c r="AH81" i="10"/>
  <c r="AM80" i="10"/>
  <c r="AH80" i="10"/>
  <c r="AM79" i="10"/>
  <c r="AM77" i="10"/>
  <c r="AM76" i="10"/>
  <c r="AH74" i="10"/>
  <c r="AM73" i="10"/>
  <c r="AH73" i="10"/>
  <c r="AM72" i="10"/>
  <c r="AM70" i="10"/>
  <c r="AM69" i="10"/>
  <c r="AH67" i="10"/>
  <c r="AM66" i="10"/>
  <c r="AM67" i="10" s="1"/>
  <c r="AH66" i="10"/>
  <c r="AM65" i="10"/>
  <c r="AM63" i="10"/>
  <c r="AM62" i="10"/>
  <c r="AH60" i="10"/>
  <c r="AM59" i="10"/>
  <c r="AH59" i="10"/>
  <c r="AM58" i="10"/>
  <c r="AM56" i="10"/>
  <c r="AM55" i="10"/>
  <c r="AH53" i="10"/>
  <c r="AM52" i="10"/>
  <c r="AH52" i="10"/>
  <c r="AM51" i="10"/>
  <c r="AM49" i="10"/>
  <c r="AM50" i="10" s="1"/>
  <c r="AM48" i="10"/>
  <c r="AH46" i="10"/>
  <c r="AM45" i="10"/>
  <c r="AH45" i="10"/>
  <c r="AM44" i="10"/>
  <c r="AM42" i="10"/>
  <c r="AM41" i="10"/>
  <c r="AH39" i="10"/>
  <c r="AM38" i="10"/>
  <c r="AH38" i="10"/>
  <c r="AM37" i="10"/>
  <c r="AM35" i="10"/>
  <c r="AM36" i="10" s="1"/>
  <c r="AM34" i="10"/>
  <c r="AH32" i="10"/>
  <c r="AM31" i="10"/>
  <c r="AH31" i="10"/>
  <c r="AM30" i="10"/>
  <c r="AM28" i="10"/>
  <c r="AM29" i="10" s="1"/>
  <c r="AM27" i="10"/>
  <c r="AH25" i="10"/>
  <c r="AM24" i="10"/>
  <c r="AM25" i="10" s="1"/>
  <c r="AH24" i="10"/>
  <c r="AM23" i="10"/>
  <c r="AM21" i="10"/>
  <c r="AM20" i="10"/>
  <c r="AH18" i="10"/>
  <c r="AI18" i="10" s="1"/>
  <c r="AM17" i="10"/>
  <c r="AH17" i="10"/>
  <c r="AI17" i="10" s="1"/>
  <c r="AM16" i="10"/>
  <c r="AM14" i="10"/>
  <c r="AM13" i="10"/>
  <c r="AG13" i="10"/>
  <c r="AF13" i="10"/>
  <c r="AE13" i="10"/>
  <c r="AD13" i="10"/>
  <c r="AC13" i="10"/>
  <c r="AB13" i="10"/>
  <c r="AA13" i="10"/>
  <c r="Z13" i="10"/>
  <c r="Y13" i="10"/>
  <c r="X13" i="10"/>
  <c r="W13" i="10"/>
  <c r="V13" i="10"/>
  <c r="U13" i="10"/>
  <c r="T13" i="10"/>
  <c r="S13" i="10"/>
  <c r="R13" i="10"/>
  <c r="Q13" i="10"/>
  <c r="P13" i="10"/>
  <c r="O13" i="10"/>
  <c r="N13" i="10"/>
  <c r="M13" i="10"/>
  <c r="L13" i="10"/>
  <c r="K13" i="10"/>
  <c r="J13" i="10"/>
  <c r="I13" i="10"/>
  <c r="H13" i="10"/>
  <c r="G13" i="10"/>
  <c r="F13" i="10"/>
  <c r="E13" i="10"/>
  <c r="D13" i="10"/>
  <c r="C13" i="10"/>
  <c r="C20" i="10" s="1"/>
  <c r="C27" i="10" s="1"/>
  <c r="C34" i="10" s="1"/>
  <c r="C41" i="10" s="1"/>
  <c r="C48" i="10" s="1"/>
  <c r="C55" i="10" s="1"/>
  <c r="C62" i="10" s="1"/>
  <c r="C69" i="10" s="1"/>
  <c r="M6" i="10"/>
  <c r="C28" i="10" l="1"/>
  <c r="D28" i="10" s="1"/>
  <c r="E28" i="10" s="1"/>
  <c r="F28" i="10" s="1"/>
  <c r="G28" i="10" s="1"/>
  <c r="AM95" i="10"/>
  <c r="AM85" i="10"/>
  <c r="AM81" i="10"/>
  <c r="AM78" i="10"/>
  <c r="AM71" i="10"/>
  <c r="AM64" i="10"/>
  <c r="AM60" i="10"/>
  <c r="AM46" i="10"/>
  <c r="AM43" i="10"/>
  <c r="AM22" i="10"/>
  <c r="AI24" i="10"/>
  <c r="C76" i="10"/>
  <c r="C83" i="10" s="1"/>
  <c r="C90" i="10" s="1"/>
  <c r="C91" i="10" s="1"/>
  <c r="C70" i="10"/>
  <c r="AI31" i="10"/>
  <c r="AI38" i="10" s="1"/>
  <c r="AI45" i="10" s="1"/>
  <c r="AI52" i="10" s="1"/>
  <c r="AI59" i="10" s="1"/>
  <c r="AI66" i="10" s="1"/>
  <c r="AI73" i="10" s="1"/>
  <c r="AI80" i="10" s="1"/>
  <c r="AI87" i="10" s="1"/>
  <c r="AI94" i="10" s="1"/>
  <c r="AM39" i="10"/>
  <c r="AI25" i="10"/>
  <c r="AI32" i="10" s="1"/>
  <c r="AI39" i="10" s="1"/>
  <c r="AI46" i="10" s="1"/>
  <c r="AI53" i="10" s="1"/>
  <c r="AI60" i="10" s="1"/>
  <c r="AI67" i="10" s="1"/>
  <c r="AI74" i="10" s="1"/>
  <c r="AI81" i="10" s="1"/>
  <c r="AI88" i="10" s="1"/>
  <c r="AI95" i="10" s="1"/>
  <c r="AM102" i="10"/>
  <c r="AM103" i="10"/>
  <c r="AM18" i="10"/>
  <c r="C56" i="10"/>
  <c r="AM32" i="10"/>
  <c r="AM99" i="10"/>
  <c r="AM74" i="10"/>
  <c r="AM92" i="10"/>
  <c r="C14" i="10"/>
  <c r="AM15" i="10"/>
  <c r="AM100" i="10"/>
  <c r="AM88" i="10"/>
  <c r="AM53" i="10"/>
  <c r="C35" i="10"/>
  <c r="C77" i="10"/>
  <c r="C21" i="10"/>
  <c r="C63" i="10"/>
  <c r="C42" i="10"/>
  <c r="C49" i="10"/>
  <c r="AM57" i="10"/>
  <c r="AH95" i="9"/>
  <c r="AM94" i="9"/>
  <c r="AH94" i="9"/>
  <c r="AM93" i="9"/>
  <c r="AM91" i="9"/>
  <c r="AM92" i="9" s="1"/>
  <c r="AM90" i="9"/>
  <c r="AH88" i="9"/>
  <c r="AM87" i="9"/>
  <c r="AH87" i="9"/>
  <c r="AM86" i="9"/>
  <c r="AM84" i="9"/>
  <c r="AM83" i="9"/>
  <c r="AH81" i="9"/>
  <c r="AM80" i="9"/>
  <c r="AH80" i="9"/>
  <c r="AM79" i="9"/>
  <c r="AM77" i="9"/>
  <c r="AM78" i="9" s="1"/>
  <c r="AM76" i="9"/>
  <c r="AH74" i="9"/>
  <c r="AM73" i="9"/>
  <c r="AH73" i="9"/>
  <c r="AM72" i="9"/>
  <c r="AM70" i="9"/>
  <c r="AM69" i="9"/>
  <c r="AH67" i="9"/>
  <c r="AM66" i="9"/>
  <c r="AM67" i="9" s="1"/>
  <c r="AN67" i="9" s="1"/>
  <c r="AH66" i="9"/>
  <c r="AM65" i="9"/>
  <c r="AM63" i="9"/>
  <c r="AM62" i="9"/>
  <c r="AH60" i="9"/>
  <c r="AM59" i="9"/>
  <c r="AM60" i="9" s="1"/>
  <c r="AH59" i="9"/>
  <c r="AM58" i="9"/>
  <c r="AM56" i="9"/>
  <c r="AM57" i="9" s="1"/>
  <c r="AM55" i="9"/>
  <c r="AH53" i="9"/>
  <c r="AM52" i="9"/>
  <c r="AH52" i="9"/>
  <c r="AM51" i="9"/>
  <c r="AM49" i="9"/>
  <c r="AM48" i="9"/>
  <c r="AH46" i="9"/>
  <c r="AM45" i="9"/>
  <c r="AH45" i="9"/>
  <c r="AM44" i="9"/>
  <c r="AM42" i="9"/>
  <c r="AM41" i="9"/>
  <c r="AH39" i="9"/>
  <c r="AM38" i="9"/>
  <c r="AH38" i="9"/>
  <c r="AM37" i="9"/>
  <c r="AM35" i="9"/>
  <c r="AM36" i="9" s="1"/>
  <c r="AM34" i="9"/>
  <c r="AH32" i="9"/>
  <c r="AM31" i="9"/>
  <c r="AH31" i="9"/>
  <c r="AM30" i="9"/>
  <c r="AM28" i="9"/>
  <c r="AM27" i="9"/>
  <c r="AH25" i="9"/>
  <c r="AM24" i="9"/>
  <c r="AH24" i="9"/>
  <c r="AM23" i="9"/>
  <c r="AM21" i="9"/>
  <c r="AM22" i="9" s="1"/>
  <c r="AM20" i="9"/>
  <c r="AH18" i="9"/>
  <c r="AI18" i="9" s="1"/>
  <c r="AM17" i="9"/>
  <c r="AH17" i="9"/>
  <c r="AI17" i="9" s="1"/>
  <c r="AM16" i="9"/>
  <c r="AM14" i="9"/>
  <c r="AM13" i="9"/>
  <c r="AG13" i="9"/>
  <c r="AF13" i="9"/>
  <c r="AE13" i="9"/>
  <c r="AD13" i="9"/>
  <c r="AC13" i="9"/>
  <c r="AB13" i="9"/>
  <c r="AA13" i="9"/>
  <c r="Z13" i="9"/>
  <c r="Y13" i="9"/>
  <c r="X13" i="9"/>
  <c r="W13" i="9"/>
  <c r="V13" i="9"/>
  <c r="U13" i="9"/>
  <c r="T13" i="9"/>
  <c r="S13" i="9"/>
  <c r="R13" i="9"/>
  <c r="Q13" i="9"/>
  <c r="P13" i="9"/>
  <c r="O13" i="9"/>
  <c r="N13" i="9"/>
  <c r="M13" i="9"/>
  <c r="L13" i="9"/>
  <c r="K13" i="9"/>
  <c r="J13" i="9"/>
  <c r="I13" i="9"/>
  <c r="H13" i="9"/>
  <c r="G13" i="9"/>
  <c r="F13" i="9"/>
  <c r="E13" i="9"/>
  <c r="D13" i="9"/>
  <c r="C13" i="9"/>
  <c r="C20" i="9" s="1"/>
  <c r="C27" i="9" s="1"/>
  <c r="C34" i="9" s="1"/>
  <c r="C41" i="9" s="1"/>
  <c r="C48" i="9" s="1"/>
  <c r="C55" i="9" s="1"/>
  <c r="C62" i="9" s="1"/>
  <c r="C69" i="9" s="1"/>
  <c r="C76" i="9" s="1"/>
  <c r="C83" i="9" s="1"/>
  <c r="C90" i="9" s="1"/>
  <c r="M6" i="9"/>
  <c r="AM64" i="9" l="1"/>
  <c r="AN64" i="9" s="1"/>
  <c r="C29" i="10"/>
  <c r="F29" i="10"/>
  <c r="C84" i="10"/>
  <c r="D29" i="10"/>
  <c r="E29" i="10"/>
  <c r="AM104" i="10"/>
  <c r="D49" i="10"/>
  <c r="C50" i="10"/>
  <c r="D42" i="10"/>
  <c r="C43" i="10"/>
  <c r="H28" i="10"/>
  <c r="G29" i="10"/>
  <c r="C36" i="10"/>
  <c r="D35" i="10"/>
  <c r="D14" i="10"/>
  <c r="C15" i="10"/>
  <c r="D84" i="10"/>
  <c r="C85" i="10"/>
  <c r="D63" i="10"/>
  <c r="C64" i="10"/>
  <c r="C92" i="10"/>
  <c r="D91" i="10"/>
  <c r="D21" i="10"/>
  <c r="C22" i="10"/>
  <c r="D70" i="10"/>
  <c r="C71" i="10"/>
  <c r="C78" i="10"/>
  <c r="D77" i="10"/>
  <c r="D56" i="10"/>
  <c r="C57" i="10"/>
  <c r="AM101" i="10"/>
  <c r="AM25" i="9"/>
  <c r="AM81" i="9"/>
  <c r="AM29" i="9"/>
  <c r="AN29" i="9" s="1"/>
  <c r="AM85" i="9"/>
  <c r="AN85" i="9" s="1"/>
  <c r="AM50" i="9"/>
  <c r="AM88" i="9"/>
  <c r="AN88" i="9" s="1"/>
  <c r="AM15" i="9"/>
  <c r="AM71" i="9"/>
  <c r="AM32" i="9"/>
  <c r="AN32" i="9" s="1"/>
  <c r="AM53" i="9"/>
  <c r="AM18" i="9"/>
  <c r="AM74" i="9"/>
  <c r="AM39" i="9"/>
  <c r="AM95" i="9"/>
  <c r="AM102" i="9"/>
  <c r="AM99" i="9"/>
  <c r="AM46" i="9"/>
  <c r="AN46" i="9" s="1"/>
  <c r="AM103" i="9"/>
  <c r="AM43" i="9"/>
  <c r="AN43" i="9" s="1"/>
  <c r="AM100" i="9"/>
  <c r="C84" i="9"/>
  <c r="C77" i="9"/>
  <c r="C70" i="9"/>
  <c r="C91" i="9"/>
  <c r="C63" i="9"/>
  <c r="C49" i="9"/>
  <c r="C56" i="9"/>
  <c r="C42" i="9"/>
  <c r="C28" i="9"/>
  <c r="C35" i="9"/>
  <c r="AI24" i="9"/>
  <c r="AI31" i="9" s="1"/>
  <c r="AI38" i="9" s="1"/>
  <c r="AI45" i="9" s="1"/>
  <c r="AI52" i="9" s="1"/>
  <c r="AI59" i="9" s="1"/>
  <c r="AI66" i="9" s="1"/>
  <c r="AI73" i="9" s="1"/>
  <c r="AI80" i="9" s="1"/>
  <c r="AI87" i="9" s="1"/>
  <c r="AI94" i="9" s="1"/>
  <c r="AI25" i="9"/>
  <c r="AI32" i="9" s="1"/>
  <c r="AI39" i="9" s="1"/>
  <c r="AI46" i="9" s="1"/>
  <c r="AI53" i="9" s="1"/>
  <c r="AI60" i="9" s="1"/>
  <c r="AI67" i="9" s="1"/>
  <c r="AI74" i="9" s="1"/>
  <c r="AI81" i="9" s="1"/>
  <c r="AI88" i="9" s="1"/>
  <c r="AI95" i="9" s="1"/>
  <c r="C14" i="9"/>
  <c r="C21" i="9"/>
  <c r="D36" i="10" l="1"/>
  <c r="E35" i="10"/>
  <c r="E70" i="10"/>
  <c r="D71" i="10"/>
  <c r="E42" i="10"/>
  <c r="D43" i="10"/>
  <c r="E91" i="10"/>
  <c r="D92" i="10"/>
  <c r="E84" i="10"/>
  <c r="D85" i="10"/>
  <c r="D15" i="10"/>
  <c r="E14" i="10"/>
  <c r="E77" i="10"/>
  <c r="D78" i="10"/>
  <c r="I28" i="10"/>
  <c r="H29" i="10"/>
  <c r="E63" i="10"/>
  <c r="D64" i="10"/>
  <c r="D57" i="10"/>
  <c r="E56" i="10"/>
  <c r="D22" i="10"/>
  <c r="E21" i="10"/>
  <c r="E49" i="10"/>
  <c r="D50" i="10"/>
  <c r="AM101" i="9"/>
  <c r="AN101" i="9" s="1"/>
  <c r="AM104" i="9"/>
  <c r="AN104" i="9" s="1"/>
  <c r="C22" i="9"/>
  <c r="D21" i="9"/>
  <c r="C43" i="9"/>
  <c r="D42" i="9"/>
  <c r="C92" i="9"/>
  <c r="D91" i="9"/>
  <c r="C15" i="9"/>
  <c r="D14" i="9"/>
  <c r="D56" i="9"/>
  <c r="C57" i="9"/>
  <c r="C71" i="9"/>
  <c r="D70" i="9"/>
  <c r="C36" i="9"/>
  <c r="D35" i="9"/>
  <c r="C50" i="9"/>
  <c r="D49" i="9"/>
  <c r="D77" i="9"/>
  <c r="C78" i="9"/>
  <c r="C29" i="9"/>
  <c r="D28" i="9"/>
  <c r="C64" i="9"/>
  <c r="D63" i="9"/>
  <c r="C85" i="9"/>
  <c r="D84" i="9"/>
  <c r="F14" i="10" l="1"/>
  <c r="E15" i="10"/>
  <c r="F84" i="10"/>
  <c r="E85" i="10"/>
  <c r="F70" i="10"/>
  <c r="E71" i="10"/>
  <c r="I29" i="10"/>
  <c r="J28" i="10"/>
  <c r="E78" i="10"/>
  <c r="F77" i="10"/>
  <c r="F49" i="10"/>
  <c r="E50" i="10"/>
  <c r="F35" i="10"/>
  <c r="E36" i="10"/>
  <c r="E92" i="10"/>
  <c r="F91" i="10"/>
  <c r="E22" i="10"/>
  <c r="F21" i="10"/>
  <c r="E43" i="10"/>
  <c r="F42" i="10"/>
  <c r="F56" i="10"/>
  <c r="E57" i="10"/>
  <c r="F63" i="10"/>
  <c r="E64" i="10"/>
  <c r="D57" i="9"/>
  <c r="E56" i="9"/>
  <c r="D78" i="9"/>
  <c r="E77" i="9"/>
  <c r="E84" i="9"/>
  <c r="D85" i="9"/>
  <c r="D29" i="9"/>
  <c r="E28" i="9"/>
  <c r="D50" i="9"/>
  <c r="E49" i="9"/>
  <c r="E70" i="9"/>
  <c r="D71" i="9"/>
  <c r="D15" i="9"/>
  <c r="E14" i="9"/>
  <c r="E42" i="9"/>
  <c r="D43" i="9"/>
  <c r="D64" i="9"/>
  <c r="E63" i="9"/>
  <c r="D36" i="9"/>
  <c r="E35" i="9"/>
  <c r="D92" i="9"/>
  <c r="E91" i="9"/>
  <c r="D22" i="9"/>
  <c r="E21" i="9"/>
  <c r="G49" i="10" l="1"/>
  <c r="F50" i="10"/>
  <c r="F78" i="10"/>
  <c r="G77" i="10"/>
  <c r="G84" i="10"/>
  <c r="F85" i="10"/>
  <c r="G91" i="10"/>
  <c r="F92" i="10"/>
  <c r="G35" i="10"/>
  <c r="F36" i="10"/>
  <c r="J29" i="10"/>
  <c r="K28" i="10"/>
  <c r="G63" i="10"/>
  <c r="F64" i="10"/>
  <c r="G56" i="10"/>
  <c r="F57" i="10"/>
  <c r="F71" i="10"/>
  <c r="G70" i="10"/>
  <c r="G42" i="10"/>
  <c r="F43" i="10"/>
  <c r="G21" i="10"/>
  <c r="F22" i="10"/>
  <c r="G14" i="10"/>
  <c r="F15" i="10"/>
  <c r="F21" i="9"/>
  <c r="E22" i="9"/>
  <c r="F35" i="9"/>
  <c r="E36" i="9"/>
  <c r="E29" i="9"/>
  <c r="F28" i="9"/>
  <c r="E78" i="9"/>
  <c r="F77" i="9"/>
  <c r="F42" i="9"/>
  <c r="E43" i="9"/>
  <c r="E71" i="9"/>
  <c r="F70" i="9"/>
  <c r="F91" i="9"/>
  <c r="E92" i="9"/>
  <c r="E64" i="9"/>
  <c r="F63" i="9"/>
  <c r="E15" i="9"/>
  <c r="F14" i="9"/>
  <c r="E50" i="9"/>
  <c r="F49" i="9"/>
  <c r="E57" i="9"/>
  <c r="F56" i="9"/>
  <c r="F84" i="9"/>
  <c r="E85" i="9"/>
  <c r="L28" i="10" l="1"/>
  <c r="K29" i="10"/>
  <c r="H91" i="10"/>
  <c r="G92" i="10"/>
  <c r="G57" i="10"/>
  <c r="H56" i="10"/>
  <c r="G64" i="10"/>
  <c r="H63" i="10"/>
  <c r="G22" i="10"/>
  <c r="H21" i="10"/>
  <c r="H84" i="10"/>
  <c r="G85" i="10"/>
  <c r="H35" i="10"/>
  <c r="G36" i="10"/>
  <c r="G15" i="10"/>
  <c r="H14" i="10"/>
  <c r="G78" i="10"/>
  <c r="H77" i="10"/>
  <c r="H42" i="10"/>
  <c r="G43" i="10"/>
  <c r="H70" i="10"/>
  <c r="G71" i="10"/>
  <c r="H49" i="10"/>
  <c r="G50" i="10"/>
  <c r="F57" i="9"/>
  <c r="G56" i="9"/>
  <c r="F15" i="9"/>
  <c r="G14" i="9"/>
  <c r="F50" i="9"/>
  <c r="G49" i="9"/>
  <c r="F64" i="9"/>
  <c r="G63" i="9"/>
  <c r="F71" i="9"/>
  <c r="G70" i="9"/>
  <c r="F78" i="9"/>
  <c r="G77" i="9"/>
  <c r="F36" i="9"/>
  <c r="G35" i="9"/>
  <c r="G84" i="9"/>
  <c r="F85" i="9"/>
  <c r="F29" i="9"/>
  <c r="G28" i="9"/>
  <c r="F92" i="9"/>
  <c r="G91" i="9"/>
  <c r="F43" i="9"/>
  <c r="G42" i="9"/>
  <c r="F22" i="9"/>
  <c r="G21" i="9"/>
  <c r="I35" i="10" l="1"/>
  <c r="H36" i="10"/>
  <c r="H85" i="10"/>
  <c r="I84" i="10"/>
  <c r="I21" i="10"/>
  <c r="H22" i="10"/>
  <c r="H43" i="10"/>
  <c r="I42" i="10"/>
  <c r="H92" i="10"/>
  <c r="I91" i="10"/>
  <c r="I14" i="10"/>
  <c r="H15" i="10"/>
  <c r="H57" i="10"/>
  <c r="I56" i="10"/>
  <c r="H71" i="10"/>
  <c r="I70" i="10"/>
  <c r="I63" i="10"/>
  <c r="H64" i="10"/>
  <c r="I49" i="10"/>
  <c r="H50" i="10"/>
  <c r="H78" i="10"/>
  <c r="I77" i="10"/>
  <c r="M28" i="10"/>
  <c r="L29" i="10"/>
  <c r="G22" i="9"/>
  <c r="H21" i="9"/>
  <c r="G92" i="9"/>
  <c r="H91" i="9"/>
  <c r="H77" i="9"/>
  <c r="G78" i="9"/>
  <c r="G64" i="9"/>
  <c r="H63" i="9"/>
  <c r="G15" i="9"/>
  <c r="H14" i="9"/>
  <c r="G85" i="9"/>
  <c r="H84" i="9"/>
  <c r="G43" i="9"/>
  <c r="H42" i="9"/>
  <c r="G29" i="9"/>
  <c r="H28" i="9"/>
  <c r="G36" i="9"/>
  <c r="H35" i="9"/>
  <c r="G71" i="9"/>
  <c r="H70" i="9"/>
  <c r="G50" i="9"/>
  <c r="H49" i="9"/>
  <c r="H56" i="9"/>
  <c r="G57" i="9"/>
  <c r="J21" i="10" l="1"/>
  <c r="I22" i="10"/>
  <c r="J14" i="10"/>
  <c r="I15" i="10"/>
  <c r="J84" i="10"/>
  <c r="I85" i="10"/>
  <c r="J70" i="10"/>
  <c r="I71" i="10"/>
  <c r="I57" i="10"/>
  <c r="J56" i="10"/>
  <c r="M29" i="10"/>
  <c r="N28" i="10"/>
  <c r="J77" i="10"/>
  <c r="I78" i="10"/>
  <c r="J42" i="10"/>
  <c r="I43" i="10"/>
  <c r="J49" i="10"/>
  <c r="I50" i="10"/>
  <c r="I92" i="10"/>
  <c r="J91" i="10"/>
  <c r="I64" i="10"/>
  <c r="J63" i="10"/>
  <c r="J35" i="10"/>
  <c r="I36" i="10"/>
  <c r="I70" i="9"/>
  <c r="H71" i="9"/>
  <c r="H29" i="9"/>
  <c r="I28" i="9"/>
  <c r="I84" i="9"/>
  <c r="H85" i="9"/>
  <c r="H64" i="9"/>
  <c r="I63" i="9"/>
  <c r="H92" i="9"/>
  <c r="I91" i="9"/>
  <c r="H57" i="9"/>
  <c r="I56" i="9"/>
  <c r="H50" i="9"/>
  <c r="I49" i="9"/>
  <c r="H36" i="9"/>
  <c r="I35" i="9"/>
  <c r="I42" i="9"/>
  <c r="H43" i="9"/>
  <c r="H15" i="9"/>
  <c r="I14" i="9"/>
  <c r="H22" i="9"/>
  <c r="I21" i="9"/>
  <c r="H78" i="9"/>
  <c r="I77" i="9"/>
  <c r="J57" i="10" l="1"/>
  <c r="K56" i="10"/>
  <c r="K70" i="10"/>
  <c r="J71" i="10"/>
  <c r="K77" i="10"/>
  <c r="J78" i="10"/>
  <c r="N29" i="10"/>
  <c r="O28" i="10"/>
  <c r="K42" i="10"/>
  <c r="J43" i="10"/>
  <c r="K14" i="10"/>
  <c r="J15" i="10"/>
  <c r="K35" i="10"/>
  <c r="J36" i="10"/>
  <c r="J64" i="10"/>
  <c r="K63" i="10"/>
  <c r="J85" i="10"/>
  <c r="K84" i="10"/>
  <c r="K91" i="10"/>
  <c r="J92" i="10"/>
  <c r="J50" i="10"/>
  <c r="K49" i="10"/>
  <c r="K21" i="10"/>
  <c r="J22" i="10"/>
  <c r="I50" i="9"/>
  <c r="J49" i="9"/>
  <c r="J91" i="9"/>
  <c r="I92" i="9"/>
  <c r="I78" i="9"/>
  <c r="J77" i="9"/>
  <c r="I15" i="9"/>
  <c r="J14" i="9"/>
  <c r="J35" i="9"/>
  <c r="I36" i="9"/>
  <c r="I57" i="9"/>
  <c r="J56" i="9"/>
  <c r="I64" i="9"/>
  <c r="J63" i="9"/>
  <c r="I29" i="9"/>
  <c r="J28" i="9"/>
  <c r="J21" i="9"/>
  <c r="I22" i="9"/>
  <c r="I43" i="9"/>
  <c r="J42" i="9"/>
  <c r="J84" i="9"/>
  <c r="I85" i="9"/>
  <c r="I71" i="9"/>
  <c r="J70" i="9"/>
  <c r="L21" i="10" l="1"/>
  <c r="K22" i="10"/>
  <c r="K64" i="10"/>
  <c r="L63" i="10"/>
  <c r="K78" i="10"/>
  <c r="L77" i="10"/>
  <c r="L14" i="10"/>
  <c r="K15" i="10"/>
  <c r="K43" i="10"/>
  <c r="L42" i="10"/>
  <c r="L70" i="10"/>
  <c r="K71" i="10"/>
  <c r="L35" i="10"/>
  <c r="K36" i="10"/>
  <c r="K50" i="10"/>
  <c r="L49" i="10"/>
  <c r="L91" i="10"/>
  <c r="K92" i="10"/>
  <c r="L84" i="10"/>
  <c r="K85" i="10"/>
  <c r="K57" i="10"/>
  <c r="L56" i="10"/>
  <c r="O29" i="10"/>
  <c r="P28" i="10"/>
  <c r="J36" i="9"/>
  <c r="K35" i="9"/>
  <c r="J71" i="9"/>
  <c r="K70" i="9"/>
  <c r="J43" i="9"/>
  <c r="K42" i="9"/>
  <c r="J29" i="9"/>
  <c r="K28" i="9"/>
  <c r="J57" i="9"/>
  <c r="K56" i="9"/>
  <c r="J15" i="9"/>
  <c r="K14" i="9"/>
  <c r="J92" i="9"/>
  <c r="K91" i="9"/>
  <c r="J64" i="9"/>
  <c r="K63" i="9"/>
  <c r="J78" i="9"/>
  <c r="K77" i="9"/>
  <c r="J50" i="9"/>
  <c r="K49" i="9"/>
  <c r="K84" i="9"/>
  <c r="J85" i="9"/>
  <c r="J22" i="9"/>
  <c r="K21" i="9"/>
  <c r="M77" i="10" l="1"/>
  <c r="L78" i="10"/>
  <c r="M35" i="10"/>
  <c r="L36" i="10"/>
  <c r="M63" i="10"/>
  <c r="L64" i="10"/>
  <c r="M49" i="10"/>
  <c r="L50" i="10"/>
  <c r="M14" i="10"/>
  <c r="L15" i="10"/>
  <c r="M56" i="10"/>
  <c r="L57" i="10"/>
  <c r="M70" i="10"/>
  <c r="L71" i="10"/>
  <c r="L43" i="10"/>
  <c r="M42" i="10"/>
  <c r="P29" i="10"/>
  <c r="Q28" i="10"/>
  <c r="L85" i="10"/>
  <c r="M84" i="10"/>
  <c r="M91" i="10"/>
  <c r="L92" i="10"/>
  <c r="L22" i="10"/>
  <c r="M21" i="10"/>
  <c r="K85" i="9"/>
  <c r="L84" i="9"/>
  <c r="K22" i="9"/>
  <c r="L21" i="9"/>
  <c r="K50" i="9"/>
  <c r="L49" i="9"/>
  <c r="K64" i="9"/>
  <c r="L63" i="9"/>
  <c r="K15" i="9"/>
  <c r="L14" i="9"/>
  <c r="K29" i="9"/>
  <c r="L28" i="9"/>
  <c r="K71" i="9"/>
  <c r="L70" i="9"/>
  <c r="L77" i="9"/>
  <c r="K78" i="9"/>
  <c r="K92" i="9"/>
  <c r="L91" i="9"/>
  <c r="L56" i="9"/>
  <c r="K57" i="9"/>
  <c r="K43" i="9"/>
  <c r="L42" i="9"/>
  <c r="K36" i="9"/>
  <c r="L35" i="9"/>
  <c r="M50" i="10" l="1"/>
  <c r="N49" i="10"/>
  <c r="M43" i="10"/>
  <c r="N42" i="10"/>
  <c r="M36" i="10"/>
  <c r="N35" i="10"/>
  <c r="N56" i="10"/>
  <c r="M57" i="10"/>
  <c r="M15" i="10"/>
  <c r="N14" i="10"/>
  <c r="N21" i="10"/>
  <c r="M22" i="10"/>
  <c r="N70" i="10"/>
  <c r="M71" i="10"/>
  <c r="N91" i="10"/>
  <c r="M92" i="10"/>
  <c r="N63" i="10"/>
  <c r="M64" i="10"/>
  <c r="N84" i="10"/>
  <c r="M85" i="10"/>
  <c r="Q29" i="10"/>
  <c r="R28" i="10"/>
  <c r="M78" i="10"/>
  <c r="N77" i="10"/>
  <c r="L29" i="9"/>
  <c r="M28" i="9"/>
  <c r="L64" i="9"/>
  <c r="M63" i="9"/>
  <c r="L22" i="9"/>
  <c r="M21" i="9"/>
  <c r="L36" i="9"/>
  <c r="M35" i="9"/>
  <c r="L57" i="9"/>
  <c r="M56" i="9"/>
  <c r="L78" i="9"/>
  <c r="M77" i="9"/>
  <c r="M42" i="9"/>
  <c r="L43" i="9"/>
  <c r="L92" i="9"/>
  <c r="M91" i="9"/>
  <c r="M70" i="9"/>
  <c r="L71" i="9"/>
  <c r="L15" i="9"/>
  <c r="M14" i="9"/>
  <c r="L50" i="9"/>
  <c r="M49" i="9"/>
  <c r="M84" i="9"/>
  <c r="L85" i="9"/>
  <c r="O91" i="10" l="1"/>
  <c r="N92" i="10"/>
  <c r="N43" i="10"/>
  <c r="O42" i="10"/>
  <c r="N71" i="10"/>
  <c r="O70" i="10"/>
  <c r="N50" i="10"/>
  <c r="O49" i="10"/>
  <c r="O21" i="10"/>
  <c r="N22" i="10"/>
  <c r="N15" i="10"/>
  <c r="O14" i="10"/>
  <c r="O77" i="10"/>
  <c r="N78" i="10"/>
  <c r="O56" i="10"/>
  <c r="N57" i="10"/>
  <c r="S28" i="10"/>
  <c r="R29" i="10"/>
  <c r="O35" i="10"/>
  <c r="N36" i="10"/>
  <c r="N85" i="10"/>
  <c r="O84" i="10"/>
  <c r="O63" i="10"/>
  <c r="N64" i="10"/>
  <c r="N14" i="9"/>
  <c r="M15" i="9"/>
  <c r="N91" i="9"/>
  <c r="M92" i="9"/>
  <c r="M78" i="9"/>
  <c r="N77" i="9"/>
  <c r="N35" i="9"/>
  <c r="M36" i="9"/>
  <c r="M64" i="9"/>
  <c r="N63" i="9"/>
  <c r="M50" i="9"/>
  <c r="N49" i="9"/>
  <c r="M57" i="9"/>
  <c r="N56" i="9"/>
  <c r="N21" i="9"/>
  <c r="M22" i="9"/>
  <c r="M29" i="9"/>
  <c r="N28" i="9"/>
  <c r="N84" i="9"/>
  <c r="M85" i="9"/>
  <c r="M71" i="9"/>
  <c r="N70" i="9"/>
  <c r="N42" i="9"/>
  <c r="M43" i="9"/>
  <c r="P56" i="10" l="1"/>
  <c r="O57" i="10"/>
  <c r="P77" i="10"/>
  <c r="O78" i="10"/>
  <c r="P14" i="10"/>
  <c r="O15" i="10"/>
  <c r="O43" i="10"/>
  <c r="P42" i="10"/>
  <c r="P63" i="10"/>
  <c r="O64" i="10"/>
  <c r="P21" i="10"/>
  <c r="O22" i="10"/>
  <c r="O50" i="10"/>
  <c r="P49" i="10"/>
  <c r="O85" i="10"/>
  <c r="P84" i="10"/>
  <c r="P70" i="10"/>
  <c r="O71" i="10"/>
  <c r="P35" i="10"/>
  <c r="O36" i="10"/>
  <c r="S29" i="10"/>
  <c r="T28" i="10"/>
  <c r="P91" i="10"/>
  <c r="O92" i="10"/>
  <c r="N50" i="9"/>
  <c r="O49" i="9"/>
  <c r="N36" i="9"/>
  <c r="O35" i="9"/>
  <c r="N92" i="9"/>
  <c r="O91" i="9"/>
  <c r="N43" i="9"/>
  <c r="O42" i="9"/>
  <c r="O84" i="9"/>
  <c r="N85" i="9"/>
  <c r="N22" i="9"/>
  <c r="O21" i="9"/>
  <c r="N71" i="9"/>
  <c r="O70" i="9"/>
  <c r="N29" i="9"/>
  <c r="O28" i="9"/>
  <c r="N57" i="9"/>
  <c r="O56" i="9"/>
  <c r="N64" i="9"/>
  <c r="O63" i="9"/>
  <c r="N78" i="9"/>
  <c r="O77" i="9"/>
  <c r="O14" i="9"/>
  <c r="N15" i="9"/>
  <c r="Q91" i="10" l="1"/>
  <c r="P92" i="10"/>
  <c r="U28" i="10"/>
  <c r="T29" i="10"/>
  <c r="Q21" i="10"/>
  <c r="P22" i="10"/>
  <c r="Q84" i="10"/>
  <c r="P85" i="10"/>
  <c r="P64" i="10"/>
  <c r="Q63" i="10"/>
  <c r="Q42" i="10"/>
  <c r="P43" i="10"/>
  <c r="P36" i="10"/>
  <c r="Q35" i="10"/>
  <c r="Q77" i="10"/>
  <c r="P78" i="10"/>
  <c r="Q49" i="10"/>
  <c r="P50" i="10"/>
  <c r="Q14" i="10"/>
  <c r="P15" i="10"/>
  <c r="P71" i="10"/>
  <c r="Q70" i="10"/>
  <c r="Q56" i="10"/>
  <c r="P57" i="10"/>
  <c r="O29" i="9"/>
  <c r="P28" i="9"/>
  <c r="O22" i="9"/>
  <c r="P21" i="9"/>
  <c r="O43" i="9"/>
  <c r="P42" i="9"/>
  <c r="O36" i="9"/>
  <c r="P35" i="9"/>
  <c r="O64" i="9"/>
  <c r="P63" i="9"/>
  <c r="O15" i="9"/>
  <c r="P14" i="9"/>
  <c r="P77" i="9"/>
  <c r="O78" i="9"/>
  <c r="P56" i="9"/>
  <c r="O57" i="9"/>
  <c r="O71" i="9"/>
  <c r="P70" i="9"/>
  <c r="O92" i="9"/>
  <c r="P91" i="9"/>
  <c r="O50" i="9"/>
  <c r="P49" i="9"/>
  <c r="O85" i="9"/>
  <c r="P84" i="9"/>
  <c r="Q57" i="10" l="1"/>
  <c r="R56" i="10"/>
  <c r="R42" i="10"/>
  <c r="Q43" i="10"/>
  <c r="R63" i="10"/>
  <c r="Q64" i="10"/>
  <c r="R77" i="10"/>
  <c r="Q78" i="10"/>
  <c r="Q15" i="10"/>
  <c r="R14" i="10"/>
  <c r="V28" i="10"/>
  <c r="U29" i="10"/>
  <c r="Q36" i="10"/>
  <c r="R35" i="10"/>
  <c r="R84" i="10"/>
  <c r="Q85" i="10"/>
  <c r="R70" i="10"/>
  <c r="Q71" i="10"/>
  <c r="R21" i="10"/>
  <c r="Q22" i="10"/>
  <c r="R49" i="10"/>
  <c r="Q50" i="10"/>
  <c r="Q92" i="10"/>
  <c r="R91" i="10"/>
  <c r="Q84" i="9"/>
  <c r="P85" i="9"/>
  <c r="P92" i="9"/>
  <c r="Q91" i="9"/>
  <c r="P15" i="9"/>
  <c r="Q14" i="9"/>
  <c r="P36" i="9"/>
  <c r="Q35" i="9"/>
  <c r="P22" i="9"/>
  <c r="Q21" i="9"/>
  <c r="P57" i="9"/>
  <c r="Q56" i="9"/>
  <c r="P50" i="9"/>
  <c r="Q49" i="9"/>
  <c r="Q70" i="9"/>
  <c r="P71" i="9"/>
  <c r="P64" i="9"/>
  <c r="Q63" i="9"/>
  <c r="Q42" i="9"/>
  <c r="P43" i="9"/>
  <c r="P29" i="9"/>
  <c r="Q28" i="9"/>
  <c r="P78" i="9"/>
  <c r="Q77" i="9"/>
  <c r="W28" i="10" l="1"/>
  <c r="V29" i="10"/>
  <c r="S14" i="10"/>
  <c r="R15" i="10"/>
  <c r="S21" i="10"/>
  <c r="R22" i="10"/>
  <c r="S42" i="10"/>
  <c r="R43" i="10"/>
  <c r="S91" i="10"/>
  <c r="R92" i="10"/>
  <c r="R57" i="10"/>
  <c r="S56" i="10"/>
  <c r="S84" i="10"/>
  <c r="R85" i="10"/>
  <c r="S35" i="10"/>
  <c r="R36" i="10"/>
  <c r="S77" i="10"/>
  <c r="R78" i="10"/>
  <c r="S49" i="10"/>
  <c r="R50" i="10"/>
  <c r="S63" i="10"/>
  <c r="R64" i="10"/>
  <c r="S70" i="10"/>
  <c r="R71" i="10"/>
  <c r="Q78" i="9"/>
  <c r="R77" i="9"/>
  <c r="Q57" i="9"/>
  <c r="R56" i="9"/>
  <c r="R35" i="9"/>
  <c r="Q36" i="9"/>
  <c r="R91" i="9"/>
  <c r="Q92" i="9"/>
  <c r="Q43" i="9"/>
  <c r="R42" i="9"/>
  <c r="Q71" i="9"/>
  <c r="R70" i="9"/>
  <c r="Q29" i="9"/>
  <c r="R28" i="9"/>
  <c r="Q64" i="9"/>
  <c r="R63" i="9"/>
  <c r="Q50" i="9"/>
  <c r="R49" i="9"/>
  <c r="R21" i="9"/>
  <c r="Q22" i="9"/>
  <c r="Q15" i="9"/>
  <c r="R14" i="9"/>
  <c r="R84" i="9"/>
  <c r="Q85" i="9"/>
  <c r="S36" i="10" l="1"/>
  <c r="T35" i="10"/>
  <c r="T84" i="10"/>
  <c r="S85" i="10"/>
  <c r="T56" i="10"/>
  <c r="S57" i="10"/>
  <c r="S50" i="10"/>
  <c r="T49" i="10"/>
  <c r="S15" i="10"/>
  <c r="T14" i="10"/>
  <c r="T42" i="10"/>
  <c r="S43" i="10"/>
  <c r="S92" i="10"/>
  <c r="T91" i="10"/>
  <c r="T70" i="10"/>
  <c r="S71" i="10"/>
  <c r="T63" i="10"/>
  <c r="S64" i="10"/>
  <c r="T21" i="10"/>
  <c r="S22" i="10"/>
  <c r="S78" i="10"/>
  <c r="T77" i="10"/>
  <c r="X28" i="10"/>
  <c r="W29" i="10"/>
  <c r="R64" i="9"/>
  <c r="S63" i="9"/>
  <c r="R71" i="9"/>
  <c r="S70" i="9"/>
  <c r="R57" i="9"/>
  <c r="S56" i="9"/>
  <c r="S84" i="9"/>
  <c r="R85" i="9"/>
  <c r="R22" i="9"/>
  <c r="S21" i="9"/>
  <c r="R92" i="9"/>
  <c r="S91" i="9"/>
  <c r="S14" i="9"/>
  <c r="R15" i="9"/>
  <c r="R50" i="9"/>
  <c r="S49" i="9"/>
  <c r="R29" i="9"/>
  <c r="S28" i="9"/>
  <c r="R43" i="9"/>
  <c r="S42" i="9"/>
  <c r="R78" i="9"/>
  <c r="S77" i="9"/>
  <c r="R36" i="9"/>
  <c r="S35" i="9"/>
  <c r="T50" i="10" l="1"/>
  <c r="U49" i="10"/>
  <c r="Y28" i="10"/>
  <c r="X29" i="10"/>
  <c r="U77" i="10"/>
  <c r="T78" i="10"/>
  <c r="T71" i="10"/>
  <c r="U70" i="10"/>
  <c r="T92" i="10"/>
  <c r="U91" i="10"/>
  <c r="U42" i="10"/>
  <c r="T43" i="10"/>
  <c r="T15" i="10"/>
  <c r="U14" i="10"/>
  <c r="T22" i="10"/>
  <c r="U21" i="10"/>
  <c r="U84" i="10"/>
  <c r="T85" i="10"/>
  <c r="T36" i="10"/>
  <c r="U35" i="10"/>
  <c r="T57" i="10"/>
  <c r="U56" i="10"/>
  <c r="U63" i="10"/>
  <c r="T64" i="10"/>
  <c r="S36" i="9"/>
  <c r="T35" i="9"/>
  <c r="S43" i="9"/>
  <c r="T42" i="9"/>
  <c r="S50" i="9"/>
  <c r="T49" i="9"/>
  <c r="S92" i="9"/>
  <c r="T91" i="9"/>
  <c r="S71" i="9"/>
  <c r="T70" i="9"/>
  <c r="S85" i="9"/>
  <c r="T84" i="9"/>
  <c r="T77" i="9"/>
  <c r="S78" i="9"/>
  <c r="S29" i="9"/>
  <c r="T28" i="9"/>
  <c r="S22" i="9"/>
  <c r="T21" i="9"/>
  <c r="T56" i="9"/>
  <c r="S57" i="9"/>
  <c r="S64" i="9"/>
  <c r="T63" i="9"/>
  <c r="S15" i="9"/>
  <c r="T14" i="9"/>
  <c r="V63" i="10" l="1"/>
  <c r="U64" i="10"/>
  <c r="U22" i="10"/>
  <c r="V21" i="10"/>
  <c r="V70" i="10"/>
  <c r="U71" i="10"/>
  <c r="Y29" i="10"/>
  <c r="Z28" i="10"/>
  <c r="V14" i="10"/>
  <c r="U15" i="10"/>
  <c r="U43" i="10"/>
  <c r="V42" i="10"/>
  <c r="U92" i="10"/>
  <c r="V91" i="10"/>
  <c r="V49" i="10"/>
  <c r="U50" i="10"/>
  <c r="V56" i="10"/>
  <c r="U57" i="10"/>
  <c r="U78" i="10"/>
  <c r="V77" i="10"/>
  <c r="U36" i="10"/>
  <c r="V35" i="10"/>
  <c r="V84" i="10"/>
  <c r="U85" i="10"/>
  <c r="T15" i="9"/>
  <c r="U14" i="9"/>
  <c r="T29" i="9"/>
  <c r="U28" i="9"/>
  <c r="U84" i="9"/>
  <c r="T85" i="9"/>
  <c r="T92" i="9"/>
  <c r="U91" i="9"/>
  <c r="U42" i="9"/>
  <c r="T43" i="9"/>
  <c r="T57" i="9"/>
  <c r="U56" i="9"/>
  <c r="T64" i="9"/>
  <c r="U63" i="9"/>
  <c r="T22" i="9"/>
  <c r="U21" i="9"/>
  <c r="U70" i="9"/>
  <c r="T71" i="9"/>
  <c r="T50" i="9"/>
  <c r="U49" i="9"/>
  <c r="T36" i="9"/>
  <c r="U35" i="9"/>
  <c r="T78" i="9"/>
  <c r="U77" i="9"/>
  <c r="W14" i="10" l="1"/>
  <c r="V15" i="10"/>
  <c r="W84" i="10"/>
  <c r="V85" i="10"/>
  <c r="W49" i="10"/>
  <c r="V50" i="10"/>
  <c r="V78" i="10"/>
  <c r="W77" i="10"/>
  <c r="W21" i="10"/>
  <c r="V22" i="10"/>
  <c r="V92" i="10"/>
  <c r="W91" i="10"/>
  <c r="Z29" i="10"/>
  <c r="AA28" i="10"/>
  <c r="V71" i="10"/>
  <c r="W70" i="10"/>
  <c r="W42" i="10"/>
  <c r="V43" i="10"/>
  <c r="W35" i="10"/>
  <c r="V36" i="10"/>
  <c r="V57" i="10"/>
  <c r="W56" i="10"/>
  <c r="W63" i="10"/>
  <c r="V64" i="10"/>
  <c r="U64" i="9"/>
  <c r="V63" i="9"/>
  <c r="V42" i="9"/>
  <c r="U43" i="9"/>
  <c r="V84" i="9"/>
  <c r="U85" i="9"/>
  <c r="U78" i="9"/>
  <c r="V77" i="9"/>
  <c r="U50" i="9"/>
  <c r="V49" i="9"/>
  <c r="V21" i="9"/>
  <c r="U22" i="9"/>
  <c r="U57" i="9"/>
  <c r="V56" i="9"/>
  <c r="V91" i="9"/>
  <c r="U92" i="9"/>
  <c r="U29" i="9"/>
  <c r="V28" i="9"/>
  <c r="V35" i="9"/>
  <c r="U36" i="9"/>
  <c r="U15" i="9"/>
  <c r="V14" i="9"/>
  <c r="U71" i="9"/>
  <c r="V70" i="9"/>
  <c r="W22" i="10" l="1"/>
  <c r="X21" i="10"/>
  <c r="W64" i="10"/>
  <c r="X63" i="10"/>
  <c r="X91" i="10"/>
  <c r="W92" i="10"/>
  <c r="X70" i="10"/>
  <c r="W71" i="10"/>
  <c r="X35" i="10"/>
  <c r="W36" i="10"/>
  <c r="X84" i="10"/>
  <c r="W85" i="10"/>
  <c r="AB28" i="10"/>
  <c r="AA29" i="10"/>
  <c r="W78" i="10"/>
  <c r="X77" i="10"/>
  <c r="W57" i="10"/>
  <c r="X56" i="10"/>
  <c r="X49" i="10"/>
  <c r="W50" i="10"/>
  <c r="X42" i="10"/>
  <c r="W43" i="10"/>
  <c r="W15" i="10"/>
  <c r="X14" i="10"/>
  <c r="V78" i="9"/>
  <c r="W77" i="9"/>
  <c r="V43" i="9"/>
  <c r="W42" i="9"/>
  <c r="V71" i="9"/>
  <c r="W70" i="9"/>
  <c r="V36" i="9"/>
  <c r="W35" i="9"/>
  <c r="V92" i="9"/>
  <c r="W91" i="9"/>
  <c r="V22" i="9"/>
  <c r="W21" i="9"/>
  <c r="V15" i="9"/>
  <c r="W14" i="9"/>
  <c r="V29" i="9"/>
  <c r="W28" i="9"/>
  <c r="V57" i="9"/>
  <c r="W56" i="9"/>
  <c r="V50" i="9"/>
  <c r="W49" i="9"/>
  <c r="V64" i="9"/>
  <c r="W63" i="9"/>
  <c r="W84" i="9"/>
  <c r="V85" i="9"/>
  <c r="Y91" i="10" l="1"/>
  <c r="X92" i="10"/>
  <c r="AB29" i="10"/>
  <c r="AC28" i="10"/>
  <c r="X85" i="10"/>
  <c r="Y84" i="10"/>
  <c r="X36" i="10"/>
  <c r="Y35" i="10"/>
  <c r="Y14" i="10"/>
  <c r="X15" i="10"/>
  <c r="X71" i="10"/>
  <c r="Y70" i="10"/>
  <c r="Y63" i="10"/>
  <c r="X64" i="10"/>
  <c r="Y49" i="10"/>
  <c r="X50" i="10"/>
  <c r="Y56" i="10"/>
  <c r="X57" i="10"/>
  <c r="X22" i="10"/>
  <c r="Y21" i="10"/>
  <c r="X78" i="10"/>
  <c r="Y77" i="10"/>
  <c r="X43" i="10"/>
  <c r="Y42" i="10"/>
  <c r="W50" i="9"/>
  <c r="X49" i="9"/>
  <c r="W29" i="9"/>
  <c r="X28" i="9"/>
  <c r="W22" i="9"/>
  <c r="X21" i="9"/>
  <c r="W36" i="9"/>
  <c r="X35" i="9"/>
  <c r="W43" i="9"/>
  <c r="X42" i="9"/>
  <c r="W85" i="9"/>
  <c r="X84" i="9"/>
  <c r="W64" i="9"/>
  <c r="X63" i="9"/>
  <c r="X56" i="9"/>
  <c r="W57" i="9"/>
  <c r="W15" i="9"/>
  <c r="X14" i="9"/>
  <c r="W92" i="9"/>
  <c r="X91" i="9"/>
  <c r="W71" i="9"/>
  <c r="X70" i="9"/>
  <c r="X77" i="9"/>
  <c r="W78" i="9"/>
  <c r="Z21" i="10" l="1"/>
  <c r="Y22" i="10"/>
  <c r="AC29" i="10"/>
  <c r="AD28" i="10"/>
  <c r="Z49" i="10"/>
  <c r="Y50" i="10"/>
  <c r="Y43" i="10"/>
  <c r="Z42" i="10"/>
  <c r="Y36" i="10"/>
  <c r="Z35" i="10"/>
  <c r="Z14" i="10"/>
  <c r="Y15" i="10"/>
  <c r="Y64" i="10"/>
  <c r="Z63" i="10"/>
  <c r="Z70" i="10"/>
  <c r="Y71" i="10"/>
  <c r="Y78" i="10"/>
  <c r="Z77" i="10"/>
  <c r="Z84" i="10"/>
  <c r="Y85" i="10"/>
  <c r="Z56" i="10"/>
  <c r="Y57" i="10"/>
  <c r="Z91" i="10"/>
  <c r="Y92" i="10"/>
  <c r="X92" i="9"/>
  <c r="Y91" i="9"/>
  <c r="Y84" i="9"/>
  <c r="X85" i="9"/>
  <c r="X36" i="9"/>
  <c r="Y35" i="9"/>
  <c r="X29" i="9"/>
  <c r="Y28" i="9"/>
  <c r="X78" i="9"/>
  <c r="Y77" i="9"/>
  <c r="X57" i="9"/>
  <c r="Y56" i="9"/>
  <c r="Y70" i="9"/>
  <c r="X71" i="9"/>
  <c r="X15" i="9"/>
  <c r="Y14" i="9"/>
  <c r="X64" i="9"/>
  <c r="Y63" i="9"/>
  <c r="Y42" i="9"/>
  <c r="X43" i="9"/>
  <c r="X22" i="9"/>
  <c r="Y21" i="9"/>
  <c r="X50" i="9"/>
  <c r="Y49" i="9"/>
  <c r="Z50" i="10" l="1"/>
  <c r="AA49" i="10"/>
  <c r="Z57" i="10"/>
  <c r="AA56" i="10"/>
  <c r="AD29" i="10"/>
  <c r="AE28" i="10"/>
  <c r="AA70" i="10"/>
  <c r="Z71" i="10"/>
  <c r="Z64" i="10"/>
  <c r="AA63" i="10"/>
  <c r="Z43" i="10"/>
  <c r="AA42" i="10"/>
  <c r="AA91" i="10"/>
  <c r="Z92" i="10"/>
  <c r="AA14" i="10"/>
  <c r="Z15" i="10"/>
  <c r="Z36" i="10"/>
  <c r="AA35" i="10"/>
  <c r="Z85" i="10"/>
  <c r="AA84" i="10"/>
  <c r="Z78" i="10"/>
  <c r="AA77" i="10"/>
  <c r="Z22" i="10"/>
  <c r="AA21" i="10"/>
  <c r="Y71" i="9"/>
  <c r="Z70" i="9"/>
  <c r="Y50" i="9"/>
  <c r="Z49" i="9"/>
  <c r="Y15" i="9"/>
  <c r="Z14" i="9"/>
  <c r="Y57" i="9"/>
  <c r="Z56" i="9"/>
  <c r="Y29" i="9"/>
  <c r="Z28" i="9"/>
  <c r="Y43" i="9"/>
  <c r="Z42" i="9"/>
  <c r="Z84" i="9"/>
  <c r="Y85" i="9"/>
  <c r="Z21" i="9"/>
  <c r="Y22" i="9"/>
  <c r="Y64" i="9"/>
  <c r="Z63" i="9"/>
  <c r="Y78" i="9"/>
  <c r="Z77" i="9"/>
  <c r="Z35" i="9"/>
  <c r="Y36" i="9"/>
  <c r="Z91" i="9"/>
  <c r="Y92" i="9"/>
  <c r="AB70" i="10" l="1"/>
  <c r="AA71" i="10"/>
  <c r="AB84" i="10"/>
  <c r="AA85" i="10"/>
  <c r="AB56" i="10"/>
  <c r="AA57" i="10"/>
  <c r="AB14" i="10"/>
  <c r="AA15" i="10"/>
  <c r="AA43" i="10"/>
  <c r="AB42" i="10"/>
  <c r="AB91" i="10"/>
  <c r="AA92" i="10"/>
  <c r="AA78" i="10"/>
  <c r="AB77" i="10"/>
  <c r="AF28" i="10"/>
  <c r="AF29" i="10" s="1"/>
  <c r="AE29" i="10"/>
  <c r="AB35" i="10"/>
  <c r="AA36" i="10"/>
  <c r="AA50" i="10"/>
  <c r="AB49" i="10"/>
  <c r="AB63" i="10"/>
  <c r="AA64" i="10"/>
  <c r="AA22" i="10"/>
  <c r="AB21" i="10"/>
  <c r="AA84" i="9"/>
  <c r="Z85" i="9"/>
  <c r="Z78" i="9"/>
  <c r="AA77" i="9"/>
  <c r="Z43" i="9"/>
  <c r="AA42" i="9"/>
  <c r="Z57" i="9"/>
  <c r="AA56" i="9"/>
  <c r="Z50" i="9"/>
  <c r="AA49" i="9"/>
  <c r="Z22" i="9"/>
  <c r="AA21" i="9"/>
  <c r="Z64" i="9"/>
  <c r="AA63" i="9"/>
  <c r="Z29" i="9"/>
  <c r="AA28" i="9"/>
  <c r="Z15" i="9"/>
  <c r="AA14" i="9"/>
  <c r="Z71" i="9"/>
  <c r="AA70" i="9"/>
  <c r="Z92" i="9"/>
  <c r="AA91" i="9"/>
  <c r="Z36" i="9"/>
  <c r="AA35" i="9"/>
  <c r="AC77" i="10" l="1"/>
  <c r="AB78" i="10"/>
  <c r="AB22" i="10"/>
  <c r="AC21" i="10"/>
  <c r="AC14" i="10"/>
  <c r="AB15" i="10"/>
  <c r="AB85" i="10"/>
  <c r="AC84" i="10"/>
  <c r="AC91" i="10"/>
  <c r="AB92" i="10"/>
  <c r="AC42" i="10"/>
  <c r="AB43" i="10"/>
  <c r="AB64" i="10"/>
  <c r="AC63" i="10"/>
  <c r="AC56" i="10"/>
  <c r="AB57" i="10"/>
  <c r="AC49" i="10"/>
  <c r="AB50" i="10"/>
  <c r="AC35" i="10"/>
  <c r="AB36" i="10"/>
  <c r="AC70" i="10"/>
  <c r="AB71" i="10"/>
  <c r="AA36" i="9"/>
  <c r="AB35" i="9"/>
  <c r="AA71" i="9"/>
  <c r="AB70" i="9"/>
  <c r="AA29" i="9"/>
  <c r="AB28" i="9"/>
  <c r="AA22" i="9"/>
  <c r="AB21" i="9"/>
  <c r="AB56" i="9"/>
  <c r="AA57" i="9"/>
  <c r="AB77" i="9"/>
  <c r="AA78" i="9"/>
  <c r="AA92" i="9"/>
  <c r="AB91" i="9"/>
  <c r="AA15" i="9"/>
  <c r="AB14" i="9"/>
  <c r="AA64" i="9"/>
  <c r="AB63" i="9"/>
  <c r="AA50" i="9"/>
  <c r="AB49" i="9"/>
  <c r="AA43" i="9"/>
  <c r="AB42" i="9"/>
  <c r="AA85" i="9"/>
  <c r="AB84" i="9"/>
  <c r="AD63" i="10" l="1"/>
  <c r="AC64" i="10"/>
  <c r="AD21" i="10"/>
  <c r="AC22" i="10"/>
  <c r="AD56" i="10"/>
  <c r="AC57" i="10"/>
  <c r="AC92" i="10"/>
  <c r="AD91" i="10"/>
  <c r="AD84" i="10"/>
  <c r="AC85" i="10"/>
  <c r="AD42" i="10"/>
  <c r="AC43" i="10"/>
  <c r="AD70" i="10"/>
  <c r="AC71" i="10"/>
  <c r="AC15" i="10"/>
  <c r="AD14" i="10"/>
  <c r="AC36" i="10"/>
  <c r="AD35" i="10"/>
  <c r="AD49" i="10"/>
  <c r="AC50" i="10"/>
  <c r="AC78" i="10"/>
  <c r="AD77" i="10"/>
  <c r="AB57" i="9"/>
  <c r="AC56" i="9"/>
  <c r="AC84" i="9"/>
  <c r="AB85" i="9"/>
  <c r="AB50" i="9"/>
  <c r="AC49" i="9"/>
  <c r="AB15" i="9"/>
  <c r="AC14" i="9"/>
  <c r="AB22" i="9"/>
  <c r="AC21" i="9"/>
  <c r="AC70" i="9"/>
  <c r="AB71" i="9"/>
  <c r="AB78" i="9"/>
  <c r="AC77" i="9"/>
  <c r="AC42" i="9"/>
  <c r="AB43" i="9"/>
  <c r="AB64" i="9"/>
  <c r="AC63" i="9"/>
  <c r="AB92" i="9"/>
  <c r="AC91" i="9"/>
  <c r="AB29" i="9"/>
  <c r="AC28" i="9"/>
  <c r="AB36" i="9"/>
  <c r="AC35" i="9"/>
  <c r="AD71" i="10" l="1"/>
  <c r="AE70" i="10"/>
  <c r="AE42" i="10"/>
  <c r="AD43" i="10"/>
  <c r="AD50" i="10"/>
  <c r="AE49" i="10"/>
  <c r="AE21" i="10"/>
  <c r="AD22" i="10"/>
  <c r="AD85" i="10"/>
  <c r="AE84" i="10"/>
  <c r="AE85" i="10" s="1"/>
  <c r="AE35" i="10"/>
  <c r="AD36" i="10"/>
  <c r="AD15" i="10"/>
  <c r="AE14" i="10"/>
  <c r="AE91" i="10"/>
  <c r="AD92" i="10"/>
  <c r="AE77" i="10"/>
  <c r="AD78" i="10"/>
  <c r="AD57" i="10"/>
  <c r="AE56" i="10"/>
  <c r="AD64" i="10"/>
  <c r="AE63" i="10"/>
  <c r="AD35" i="9"/>
  <c r="AC36" i="9"/>
  <c r="AD91" i="9"/>
  <c r="AC92" i="9"/>
  <c r="AD14" i="9"/>
  <c r="AC15" i="9"/>
  <c r="AD84" i="9"/>
  <c r="AC85" i="9"/>
  <c r="AD42" i="9"/>
  <c r="AC43" i="9"/>
  <c r="AC71" i="9"/>
  <c r="AD70" i="9"/>
  <c r="AC29" i="9"/>
  <c r="AD28" i="9"/>
  <c r="AC64" i="9"/>
  <c r="AD63" i="9"/>
  <c r="AC78" i="9"/>
  <c r="AD77" i="9"/>
  <c r="AD21" i="9"/>
  <c r="AC22" i="9"/>
  <c r="AC50" i="9"/>
  <c r="AD49" i="9"/>
  <c r="AC57" i="9"/>
  <c r="AD56" i="9"/>
  <c r="AF49" i="10" l="1"/>
  <c r="AF50" i="10" s="1"/>
  <c r="AE50" i="10"/>
  <c r="AF91" i="10"/>
  <c r="AE92" i="10"/>
  <c r="AF14" i="10"/>
  <c r="AF15" i="10" s="1"/>
  <c r="AE15" i="10"/>
  <c r="AF63" i="10"/>
  <c r="AF64" i="10" s="1"/>
  <c r="AE64" i="10"/>
  <c r="AF42" i="10"/>
  <c r="AE43" i="10"/>
  <c r="AF35" i="10"/>
  <c r="AE36" i="10"/>
  <c r="AF21" i="10"/>
  <c r="AE22" i="10"/>
  <c r="AF70" i="10"/>
  <c r="AE71" i="10"/>
  <c r="AF56" i="10"/>
  <c r="AE57" i="10"/>
  <c r="AF77" i="10"/>
  <c r="AE78" i="10"/>
  <c r="AD57" i="9"/>
  <c r="AE56" i="9"/>
  <c r="AD64" i="9"/>
  <c r="AE63" i="9"/>
  <c r="AD71" i="9"/>
  <c r="AE70" i="9"/>
  <c r="AD22" i="9"/>
  <c r="AE21" i="9"/>
  <c r="AE84" i="9"/>
  <c r="AE85" i="9" s="1"/>
  <c r="AD85" i="9"/>
  <c r="AD92" i="9"/>
  <c r="AE91" i="9"/>
  <c r="AD50" i="9"/>
  <c r="AE49" i="9"/>
  <c r="AD78" i="9"/>
  <c r="AE77" i="9"/>
  <c r="AD29" i="9"/>
  <c r="AE28" i="9"/>
  <c r="AD43" i="9"/>
  <c r="AE42" i="9"/>
  <c r="AE14" i="9"/>
  <c r="AD15" i="9"/>
  <c r="AD36" i="9"/>
  <c r="AE35" i="9"/>
  <c r="AG21" i="10" l="1"/>
  <c r="AG22" i="10" s="1"/>
  <c r="AF22" i="10"/>
  <c r="AF36" i="10"/>
  <c r="AG35" i="10"/>
  <c r="AG36" i="10" s="1"/>
  <c r="AG42" i="10"/>
  <c r="AG43" i="10" s="1"/>
  <c r="AF43" i="10"/>
  <c r="AG77" i="10"/>
  <c r="AG78" i="10" s="1"/>
  <c r="AF78" i="10"/>
  <c r="AG91" i="10"/>
  <c r="AG92" i="10" s="1"/>
  <c r="AF92" i="10"/>
  <c r="AF71" i="10"/>
  <c r="AG70" i="10"/>
  <c r="AG71" i="10" s="1"/>
  <c r="AG56" i="10"/>
  <c r="AG57" i="10" s="1"/>
  <c r="AF57" i="10"/>
  <c r="AE15" i="9"/>
  <c r="AF14" i="9"/>
  <c r="AF15" i="9" s="1"/>
  <c r="AE36" i="9"/>
  <c r="AF35" i="9"/>
  <c r="AE43" i="9"/>
  <c r="AF42" i="9"/>
  <c r="AF77" i="9"/>
  <c r="AE78" i="9"/>
  <c r="AE92" i="9"/>
  <c r="AF91" i="9"/>
  <c r="AE22" i="9"/>
  <c r="AF21" i="9"/>
  <c r="AE64" i="9"/>
  <c r="AF63" i="9"/>
  <c r="AF64" i="9" s="1"/>
  <c r="AE29" i="9"/>
  <c r="AF28" i="9"/>
  <c r="AF29" i="9" s="1"/>
  <c r="AE50" i="9"/>
  <c r="AF49" i="9"/>
  <c r="AF50" i="9" s="1"/>
  <c r="AE71" i="9"/>
  <c r="AF70" i="9"/>
  <c r="AF56" i="9"/>
  <c r="AE57" i="9"/>
  <c r="AF57" i="9" l="1"/>
  <c r="AG56" i="9"/>
  <c r="AG57" i="9" s="1"/>
  <c r="AG70" i="9"/>
  <c r="AG71" i="9" s="1"/>
  <c r="AF71" i="9"/>
  <c r="AF22" i="9"/>
  <c r="AG21" i="9"/>
  <c r="AG22" i="9" s="1"/>
  <c r="AF36" i="9"/>
  <c r="AG35" i="9"/>
  <c r="AG36" i="9" s="1"/>
  <c r="AF78" i="9"/>
  <c r="AG77" i="9"/>
  <c r="AG78" i="9" s="1"/>
  <c r="AF92" i="9"/>
  <c r="AG91" i="9"/>
  <c r="AG92" i="9" s="1"/>
  <c r="AG42" i="9"/>
  <c r="AG43" i="9" s="1"/>
  <c r="AF43" i="9"/>
</calcChain>
</file>

<file path=xl/sharedStrings.xml><?xml version="1.0" encoding="utf-8"?>
<sst xmlns="http://schemas.openxmlformats.org/spreadsheetml/2006/main" count="829" uniqueCount="43">
  <si>
    <t>工事名：○○○工事（○○工区）</t>
    <rPh sb="0" eb="3">
      <t>コウジメイ</t>
    </rPh>
    <rPh sb="7" eb="9">
      <t>コウジ</t>
    </rPh>
    <rPh sb="12" eb="14">
      <t>コウク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</si>
  <si>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</si>
  <si>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</si>
  <si>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計画</t>
    <rPh sb="0" eb="2">
      <t>ケイカク</t>
    </rPh>
    <phoneticPr fontId="1"/>
  </si>
  <si>
    <t>実施</t>
    <rPh sb="0" eb="2">
      <t>ジッシ</t>
    </rPh>
    <phoneticPr fontId="1"/>
  </si>
  <si>
    <t>曜日</t>
    <rPh sb="0" eb="2">
      <t>ヨウビ</t>
    </rPh>
    <phoneticPr fontId="1"/>
  </si>
  <si>
    <t>行事</t>
    <rPh sb="0" eb="2">
      <t>ギョウジ</t>
    </rPh>
    <phoneticPr fontId="1"/>
  </si>
  <si>
    <t>●</t>
  </si>
  <si>
    <t>（記入例）</t>
    <rPh sb="1" eb="3">
      <t>キニュウ</t>
    </rPh>
    <rPh sb="3" eb="4">
      <t>レイ</t>
    </rPh>
    <phoneticPr fontId="1"/>
  </si>
  <si>
    <t>工事着手日</t>
    <rPh sb="0" eb="2">
      <t>コウジ</t>
    </rPh>
    <rPh sb="2" eb="4">
      <t>チャクシュ</t>
    </rPh>
    <rPh sb="4" eb="5">
      <t>ビ</t>
    </rPh>
    <phoneticPr fontId="1"/>
  </si>
  <si>
    <t>完成届日</t>
    <rPh sb="0" eb="2">
      <t>カンセイ</t>
    </rPh>
    <rPh sb="2" eb="3">
      <t>トド</t>
    </rPh>
    <rPh sb="3" eb="4">
      <t>ビ</t>
    </rPh>
    <phoneticPr fontId="1"/>
  </si>
  <si>
    <t>○</t>
    <phoneticPr fontId="1"/>
  </si>
  <si>
    <t>現場閉所計</t>
    <rPh sb="0" eb="2">
      <t>ゲンバ</t>
    </rPh>
    <rPh sb="2" eb="4">
      <t>ヘイショ</t>
    </rPh>
    <rPh sb="4" eb="5">
      <t>ケイ</t>
    </rPh>
    <phoneticPr fontId="1"/>
  </si>
  <si>
    <t>現場閉所累計</t>
    <rPh sb="0" eb="2">
      <t>ゲンバ</t>
    </rPh>
    <rPh sb="2" eb="4">
      <t>ヘイショ</t>
    </rPh>
    <rPh sb="4" eb="5">
      <t>ルイ</t>
    </rPh>
    <rPh sb="5" eb="6">
      <t>ケイ</t>
    </rPh>
    <phoneticPr fontId="1"/>
  </si>
  <si>
    <t>●</t>
    <phoneticPr fontId="1"/>
  </si>
  <si>
    <t>工期末日</t>
    <rPh sb="0" eb="2">
      <t>コウキ</t>
    </rPh>
    <rPh sb="2" eb="3">
      <t>マツ</t>
    </rPh>
    <rPh sb="3" eb="4">
      <t>ヒ</t>
    </rPh>
    <phoneticPr fontId="1"/>
  </si>
  <si>
    <t>対象期間</t>
    <rPh sb="0" eb="2">
      <t>タイショウ</t>
    </rPh>
    <rPh sb="2" eb="4">
      <t>キカン</t>
    </rPh>
    <phoneticPr fontId="1"/>
  </si>
  <si>
    <t>／</t>
    <phoneticPr fontId="1"/>
  </si>
  <si>
    <t>作業完了日</t>
    <rPh sb="0" eb="5">
      <t>サギョウカンリョウビ</t>
    </rPh>
    <phoneticPr fontId="1"/>
  </si>
  <si>
    <t>※１工事着手日：始期日以降に準備工事（現場事務所の建設・測量等）、工場製作を含む工事における工場製作工に着手した日</t>
    <rPh sb="2" eb="7">
      <t>コウジチャクシュビ</t>
    </rPh>
    <rPh sb="8" eb="9">
      <t>ハジ</t>
    </rPh>
    <rPh sb="9" eb="10">
      <t>キ</t>
    </rPh>
    <rPh sb="30" eb="31">
      <t>トウ</t>
    </rPh>
    <rPh sb="56" eb="57">
      <t>ヒ</t>
    </rPh>
    <phoneticPr fontId="1"/>
  </si>
  <si>
    <t>期   間：令和○年○月○日　～　令和●年●月●日（契約工期を記載）</t>
    <rPh sb="0" eb="1">
      <t>キ</t>
    </rPh>
    <rPh sb="4" eb="5">
      <t>アイダ</t>
    </rPh>
    <rPh sb="6" eb="8">
      <t>レイワ</t>
    </rPh>
    <rPh sb="9" eb="10">
      <t>ネン</t>
    </rPh>
    <rPh sb="11" eb="12">
      <t>ガツ</t>
    </rPh>
    <rPh sb="13" eb="14">
      <t>ニチ</t>
    </rPh>
    <rPh sb="17" eb="19">
      <t>レイワ</t>
    </rPh>
    <rPh sb="20" eb="21">
      <t>ネン</t>
    </rPh>
    <rPh sb="22" eb="23">
      <t>ガツ</t>
    </rPh>
    <rPh sb="24" eb="25">
      <t>ニチ</t>
    </rPh>
    <rPh sb="26" eb="30">
      <t>ケイヤクコウキ</t>
    </rPh>
    <rPh sb="31" eb="33">
      <t>キサイ</t>
    </rPh>
    <phoneticPr fontId="1"/>
  </si>
  <si>
    <t>※２作業完了日：工事施工範囲内で全ての作業（後片付けを含む）が完了した日
　　　　　　　　　  （工事現場事務所は工事施工範囲外に設置するため、ここで言う後片付けの対象に含まない）</t>
    <rPh sb="2" eb="7">
      <t>サギョウカンリョウビ</t>
    </rPh>
    <phoneticPr fontId="1"/>
  </si>
  <si>
    <t>【算定除外期間】：夏季休暇（8月13日～8月15日）、年末年始（12月29日～翌年1月3日）は算定期間の分母・分子に含めない</t>
    <rPh sb="1" eb="3">
      <t>サンテイ</t>
    </rPh>
    <rPh sb="3" eb="5">
      <t>ジョガイ</t>
    </rPh>
    <rPh sb="5" eb="7">
      <t>キカン</t>
    </rPh>
    <rPh sb="9" eb="11">
      <t>カキ</t>
    </rPh>
    <rPh sb="11" eb="13">
      <t>キュウカ</t>
    </rPh>
    <rPh sb="15" eb="16">
      <t>ガツ</t>
    </rPh>
    <rPh sb="18" eb="19">
      <t>ニチ</t>
    </rPh>
    <rPh sb="21" eb="22">
      <t>ガツ</t>
    </rPh>
    <rPh sb="24" eb="25">
      <t>ニチ</t>
    </rPh>
    <rPh sb="27" eb="31">
      <t>ネンマツネンシ</t>
    </rPh>
    <rPh sb="34" eb="35">
      <t>ガツ</t>
    </rPh>
    <rPh sb="37" eb="38">
      <t>ニチ</t>
    </rPh>
    <rPh sb="39" eb="41">
      <t>ヨクトシ</t>
    </rPh>
    <rPh sb="42" eb="43">
      <t>ガツ</t>
    </rPh>
    <rPh sb="44" eb="45">
      <t>ニチ</t>
    </rPh>
    <rPh sb="47" eb="51">
      <t>サンテイキカン</t>
    </rPh>
    <rPh sb="52" eb="54">
      <t>ブンボ</t>
    </rPh>
    <rPh sb="55" eb="57">
      <t>ブンシ</t>
    </rPh>
    <rPh sb="58" eb="59">
      <t>フク</t>
    </rPh>
    <phoneticPr fontId="1"/>
  </si>
  <si>
    <t>算定除外期間以外の祝日（ＧＷ含む）は、算定期間（分母）の対象＝現場閉所の場合は分子にカウントして現場閉所率を算定</t>
    <rPh sb="0" eb="6">
      <t>サンテイジョガイキカン</t>
    </rPh>
    <rPh sb="6" eb="8">
      <t>イガイ</t>
    </rPh>
    <rPh sb="9" eb="11">
      <t>シュクジツ</t>
    </rPh>
    <rPh sb="14" eb="15">
      <t>フク</t>
    </rPh>
    <rPh sb="19" eb="23">
      <t>サンテイキカン</t>
    </rPh>
    <rPh sb="24" eb="26">
      <t>ブンボ</t>
    </rPh>
    <rPh sb="28" eb="30">
      <t>タイショウ</t>
    </rPh>
    <rPh sb="31" eb="35">
      <t>ゲンバヘイショ</t>
    </rPh>
    <rPh sb="36" eb="38">
      <t>バアイ</t>
    </rPh>
    <rPh sb="39" eb="41">
      <t>ブンシ</t>
    </rPh>
    <rPh sb="48" eb="53">
      <t>ゲンバヘイショリツ</t>
    </rPh>
    <rPh sb="54" eb="56">
      <t>サンテイ</t>
    </rPh>
    <phoneticPr fontId="1"/>
  </si>
  <si>
    <t>閉所日数</t>
    <rPh sb="0" eb="2">
      <t>ヘイショ</t>
    </rPh>
    <rPh sb="2" eb="4">
      <t>ニッスウ</t>
    </rPh>
    <phoneticPr fontId="1"/>
  </si>
  <si>
    <t>現場閉所率</t>
    <rPh sb="0" eb="2">
      <t>ゲンバ</t>
    </rPh>
    <rPh sb="2" eb="4">
      <t>ヘイショ</t>
    </rPh>
    <rPh sb="4" eb="5">
      <t>リツ</t>
    </rPh>
    <phoneticPr fontId="1"/>
  </si>
  <si>
    <t>年</t>
    <rPh sb="0" eb="1">
      <t>ネン</t>
    </rPh>
    <phoneticPr fontId="1"/>
  </si>
  <si>
    <t>／</t>
  </si>
  <si>
    <t>対象期間外</t>
    <rPh sb="0" eb="5">
      <t>タイショウキカンガイ</t>
    </rPh>
    <phoneticPr fontId="1"/>
  </si>
  <si>
    <t>○</t>
  </si>
  <si>
    <t>休日（予定）</t>
    <rPh sb="0" eb="2">
      <t>キュウジツ</t>
    </rPh>
    <rPh sb="3" eb="5">
      <t>ヨテイ</t>
    </rPh>
    <phoneticPr fontId="1"/>
  </si>
  <si>
    <t>休日（実施）</t>
    <rPh sb="0" eb="2">
      <t>キュウジツ</t>
    </rPh>
    <rPh sb="3" eb="5">
      <t>ジッシ</t>
    </rPh>
    <phoneticPr fontId="1"/>
  </si>
  <si>
    <t>全対象期間</t>
    <rPh sb="0" eb="1">
      <t>ゼン</t>
    </rPh>
    <rPh sb="1" eb="3">
      <t>タイショウ</t>
    </rPh>
    <rPh sb="3" eb="5">
      <t>キカン</t>
    </rPh>
    <phoneticPr fontId="1"/>
  </si>
  <si>
    <t>カレンダー開始日</t>
    <rPh sb="5" eb="8">
      <t>カイシビ</t>
    </rPh>
    <phoneticPr fontId="1"/>
  </si>
  <si>
    <t>【凡例】</t>
    <rPh sb="1" eb="3">
      <t>ハンレイ</t>
    </rPh>
    <phoneticPr fontId="1"/>
  </si>
  <si>
    <t>作業日（※空欄）</t>
    <rPh sb="0" eb="3">
      <t>サギョウビ</t>
    </rPh>
    <rPh sb="5" eb="7">
      <t>クウラン</t>
    </rPh>
    <phoneticPr fontId="1"/>
  </si>
  <si>
    <t>全現場閉所日数</t>
    <rPh sb="0" eb="1">
      <t>ゼン</t>
    </rPh>
    <rPh sb="1" eb="3">
      <t>ゲンバ</t>
    </rPh>
    <rPh sb="3" eb="5">
      <t>ヘイショ</t>
    </rPh>
    <rPh sb="5" eb="7">
      <t>ニッスウ</t>
    </rPh>
    <phoneticPr fontId="1"/>
  </si>
  <si>
    <t>月毎の確認</t>
    <rPh sb="0" eb="2">
      <t>ツキゴト</t>
    </rPh>
    <rPh sb="3" eb="5">
      <t>カクニン</t>
    </rPh>
    <phoneticPr fontId="1"/>
  </si>
  <si>
    <t>計画</t>
    <rPh sb="0" eb="2">
      <t>ケイカク</t>
    </rPh>
    <phoneticPr fontId="1"/>
  </si>
  <si>
    <t>実施</t>
    <rPh sb="0" eb="2">
      <t>ジッシ</t>
    </rPh>
    <phoneticPr fontId="1"/>
  </si>
  <si>
    <t>工事全体の確認</t>
    <rPh sb="0" eb="2">
      <t>コウジ</t>
    </rPh>
    <rPh sb="2" eb="4">
      <t>ゼンタイ</t>
    </rPh>
    <rPh sb="5" eb="7">
      <t>カクニン</t>
    </rPh>
    <phoneticPr fontId="1"/>
  </si>
  <si>
    <t>（別紙３）</t>
    <rPh sb="1" eb="3">
      <t>ベッシ</t>
    </rPh>
    <phoneticPr fontId="1"/>
  </si>
  <si>
    <t>現場閉所計画実績表</t>
    <rPh sb="0" eb="2">
      <t>ゲンバ</t>
    </rPh>
    <rPh sb="2" eb="4">
      <t>ヘイショ</t>
    </rPh>
    <rPh sb="4" eb="6">
      <t>ケイカク</t>
    </rPh>
    <rPh sb="6" eb="8">
      <t>ジッセキ</t>
    </rPh>
    <rPh sb="8" eb="9">
      <t>ヒョウ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</si>
</sst>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_);[Red]\(0\)"/>
    <numFmt numFmtId="177" formatCode="0.0%"/>
    <numFmt numFmtId="178" formatCode="d"/>
    <numFmt numFmtId="179" formatCode="yyyy/m/d;@"/>
    <numFmt numFmtId="180" formatCode="0_ "/>
  </numFmts>
  <fonts count="1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b/>
      <sz val="10.5"/>
      <color rgb="FFFF0000"/>
      <name val="ＭＳ Ｐゴシック"/>
      <family val="3"/>
      <charset val="128"/>
      <scheme val="minor"/>
    </font>
    <font>
      <sz val="10.5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11"/>
      <color rgb="FFFF0000"/>
      <name val="HGｺﾞｼｯｸM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b/>
      <sz val="11"/>
      <name val="ＭＳ Ｐゴシック"/>
      <family val="3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7CD7F4"/>
        <bgColor indexed="64"/>
      </patternFill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>
      <alignment vertical="center"/>
    </xf>
    <xf numFmtId="9" fontId="9" fillId="0" borderId="0" applyFont="0" applyFill="0" applyBorder="0" applyAlignment="0" applyProtection="0">
      <alignment vertical="center"/>
    </xf>
  </cellStyleXfs>
  <cellXfs count="113">
    <xf numFmtId="0" fontId="0" fillId="0" borderId="0" xfId="0">
      <alignment vertical="center"/>
    </xf>
    <xf numFmtId="0" fontId="0" fillId="0" borderId="0" xfId="0" applyAlignment="1">
      <alignment vertical="center" textRotation="255" shrinkToFit="1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" xfId="0" applyBorder="1" applyAlignment="1">
      <alignment horizontal="center" vertical="center" textRotation="255" shrinkToFit="1"/>
    </xf>
    <xf numFmtId="0" fontId="0" fillId="3" borderId="3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center" textRotation="255" shrinkToFit="1"/>
    </xf>
    <xf numFmtId="0" fontId="0" fillId="0" borderId="6" xfId="0" applyFill="1" applyBorder="1" applyAlignment="1">
      <alignment horizontal="center" vertical="center"/>
    </xf>
    <xf numFmtId="0" fontId="0" fillId="2" borderId="1" xfId="0" applyFill="1" applyBorder="1" applyAlignment="1">
      <alignment vertical="center" textRotation="255" shrinkToFit="1"/>
    </xf>
    <xf numFmtId="0" fontId="6" fillId="0" borderId="1" xfId="0" applyFont="1" applyFill="1" applyBorder="1" applyAlignment="1">
      <alignment vertical="center" textRotation="255" shrinkToFit="1"/>
    </xf>
    <xf numFmtId="0" fontId="6" fillId="2" borderId="1" xfId="0" applyFont="1" applyFill="1" applyBorder="1" applyAlignment="1">
      <alignment vertical="center" textRotation="255" shrinkToFit="1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0" fillId="0" borderId="0" xfId="0" applyFill="1">
      <alignment vertical="center"/>
    </xf>
    <xf numFmtId="0" fontId="0" fillId="0" borderId="1" xfId="0" applyFill="1" applyBorder="1" applyAlignment="1">
      <alignment vertical="top" textRotation="255" shrinkToFit="1"/>
    </xf>
    <xf numFmtId="0" fontId="0" fillId="0" borderId="1" xfId="0" applyFont="1" applyFill="1" applyBorder="1" applyAlignment="1">
      <alignment vertical="center" textRotation="255" shrinkToFit="1"/>
    </xf>
    <xf numFmtId="0" fontId="0" fillId="0" borderId="0" xfId="0" applyFill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178" fontId="0" fillId="0" borderId="1" xfId="0" applyNumberFormat="1" applyFill="1" applyBorder="1" applyAlignment="1">
      <alignment horizontal="center" vertical="center"/>
    </xf>
    <xf numFmtId="0" fontId="10" fillId="0" borderId="0" xfId="0" applyFont="1" applyFill="1">
      <alignment vertical="center"/>
    </xf>
    <xf numFmtId="0" fontId="12" fillId="0" borderId="0" xfId="0" applyFont="1" applyFill="1">
      <alignment vertical="center"/>
    </xf>
    <xf numFmtId="0" fontId="0" fillId="0" borderId="0" xfId="0" applyFill="1" applyAlignment="1">
      <alignment vertical="center" textRotation="255" shrinkToFit="1"/>
    </xf>
    <xf numFmtId="178" fontId="0" fillId="6" borderId="1" xfId="0" applyNumberForma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6" borderId="1" xfId="0" applyFill="1" applyBorder="1" applyAlignment="1">
      <alignment vertical="center" textRotation="255" shrinkToFit="1"/>
    </xf>
    <xf numFmtId="0" fontId="0" fillId="6" borderId="6" xfId="0" applyFill="1" applyBorder="1" applyAlignment="1">
      <alignment horizontal="center" vertical="center"/>
    </xf>
    <xf numFmtId="0" fontId="13" fillId="0" borderId="1" xfId="0" applyFont="1" applyBorder="1">
      <alignment vertical="center"/>
    </xf>
    <xf numFmtId="0" fontId="13" fillId="0" borderId="1" xfId="0" applyFont="1" applyBorder="1" applyAlignment="1"/>
    <xf numFmtId="0" fontId="13" fillId="0" borderId="1" xfId="0" applyFont="1" applyFill="1" applyBorder="1">
      <alignment vertical="center"/>
    </xf>
    <xf numFmtId="176" fontId="13" fillId="0" borderId="1" xfId="0" applyNumberFormat="1" applyFont="1" applyFill="1" applyBorder="1" applyAlignment="1">
      <alignment horizontal="right" vertical="center"/>
    </xf>
    <xf numFmtId="176" fontId="13" fillId="0" borderId="20" xfId="0" applyNumberFormat="1" applyFont="1" applyBorder="1" applyAlignment="1">
      <alignment horizontal="right"/>
    </xf>
    <xf numFmtId="0" fontId="13" fillId="0" borderId="29" xfId="0" applyFont="1" applyFill="1" applyBorder="1" applyAlignment="1">
      <alignment horizontal="center" vertical="center" shrinkToFit="1"/>
    </xf>
    <xf numFmtId="0" fontId="14" fillId="0" borderId="0" xfId="0" applyFont="1" applyFill="1">
      <alignment vertical="center"/>
    </xf>
    <xf numFmtId="0" fontId="0" fillId="0" borderId="0" xfId="0" applyFill="1" applyBorder="1">
      <alignment vertical="center"/>
    </xf>
    <xf numFmtId="0" fontId="0" fillId="0" borderId="7" xfId="0" applyFill="1" applyBorder="1" applyAlignment="1">
      <alignment horizontal="center" vertical="center"/>
    </xf>
    <xf numFmtId="0" fontId="0" fillId="0" borderId="27" xfId="0" applyBorder="1">
      <alignment vertical="center"/>
    </xf>
    <xf numFmtId="0" fontId="0" fillId="0" borderId="31" xfId="0" applyBorder="1">
      <alignment vertical="center"/>
    </xf>
    <xf numFmtId="0" fontId="0" fillId="0" borderId="32" xfId="0" applyBorder="1">
      <alignment vertical="center"/>
    </xf>
    <xf numFmtId="0" fontId="0" fillId="0" borderId="33" xfId="0" applyBorder="1">
      <alignment vertical="center"/>
    </xf>
    <xf numFmtId="0" fontId="0" fillId="0" borderId="34" xfId="0" applyBorder="1">
      <alignment vertical="center"/>
    </xf>
    <xf numFmtId="0" fontId="0" fillId="0" borderId="36" xfId="0" applyBorder="1">
      <alignment vertical="center"/>
    </xf>
    <xf numFmtId="0" fontId="0" fillId="0" borderId="0" xfId="0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Border="1">
      <alignment vertical="center"/>
    </xf>
    <xf numFmtId="179" fontId="11" fillId="0" borderId="0" xfId="0" applyNumberFormat="1" applyFont="1" applyFill="1" applyBorder="1" applyAlignment="1" applyProtection="1">
      <alignment vertical="center"/>
      <protection locked="0"/>
    </xf>
    <xf numFmtId="0" fontId="13" fillId="7" borderId="0" xfId="0" applyFont="1" applyFill="1">
      <alignment vertical="center"/>
    </xf>
    <xf numFmtId="0" fontId="0" fillId="7" borderId="0" xfId="0" applyFill="1">
      <alignment vertical="center"/>
    </xf>
    <xf numFmtId="179" fontId="11" fillId="7" borderId="0" xfId="0" applyNumberFormat="1" applyFont="1" applyFill="1" applyBorder="1" applyAlignment="1" applyProtection="1">
      <alignment vertical="center"/>
      <protection locked="0"/>
    </xf>
    <xf numFmtId="0" fontId="0" fillId="7" borderId="0" xfId="0" applyFill="1" applyBorder="1" applyAlignment="1">
      <alignment vertical="center"/>
    </xf>
    <xf numFmtId="0" fontId="0" fillId="5" borderId="17" xfId="0" applyFill="1" applyBorder="1">
      <alignment vertical="center"/>
    </xf>
    <xf numFmtId="0" fontId="0" fillId="5" borderId="16" xfId="0" applyFill="1" applyBorder="1">
      <alignment vertical="center"/>
    </xf>
    <xf numFmtId="0" fontId="0" fillId="5" borderId="18" xfId="0" applyFill="1" applyBorder="1">
      <alignment vertical="center"/>
    </xf>
    <xf numFmtId="0" fontId="0" fillId="5" borderId="22" xfId="0" applyFill="1" applyBorder="1">
      <alignment vertical="center"/>
    </xf>
    <xf numFmtId="0" fontId="0" fillId="5" borderId="0" xfId="0" applyFill="1" applyBorder="1">
      <alignment vertical="center"/>
    </xf>
    <xf numFmtId="0" fontId="0" fillId="5" borderId="23" xfId="0" applyFill="1" applyBorder="1">
      <alignment vertical="center"/>
    </xf>
    <xf numFmtId="0" fontId="0" fillId="5" borderId="1" xfId="0" applyFill="1" applyBorder="1" applyAlignment="1">
      <alignment horizontal="center" vertical="center"/>
    </xf>
    <xf numFmtId="0" fontId="12" fillId="5" borderId="23" xfId="0" applyFont="1" applyFill="1" applyBorder="1">
      <alignment vertical="center"/>
    </xf>
    <xf numFmtId="0" fontId="0" fillId="5" borderId="19" xfId="0" applyFill="1" applyBorder="1">
      <alignment vertical="center"/>
    </xf>
    <xf numFmtId="0" fontId="0" fillId="5" borderId="20" xfId="0" applyFill="1" applyBorder="1" applyAlignment="1">
      <alignment horizontal="center" vertical="center"/>
    </xf>
    <xf numFmtId="0" fontId="0" fillId="5" borderId="20" xfId="0" applyFill="1" applyBorder="1">
      <alignment vertical="center"/>
    </xf>
    <xf numFmtId="0" fontId="12" fillId="5" borderId="21" xfId="0" applyFont="1" applyFill="1" applyBorder="1">
      <alignment vertical="center"/>
    </xf>
    <xf numFmtId="0" fontId="14" fillId="0" borderId="0" xfId="0" applyFont="1" applyFill="1" applyAlignment="1">
      <alignment vertical="top" wrapText="1"/>
    </xf>
    <xf numFmtId="0" fontId="15" fillId="0" borderId="0" xfId="0" applyFont="1" applyFill="1" applyAlignment="1">
      <alignment vertical="top"/>
    </xf>
    <xf numFmtId="0" fontId="16" fillId="6" borderId="0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vertical="top" wrapText="1"/>
    </xf>
    <xf numFmtId="0" fontId="0" fillId="0" borderId="27" xfId="0" applyFill="1" applyBorder="1">
      <alignment vertical="center"/>
    </xf>
    <xf numFmtId="0" fontId="0" fillId="0" borderId="33" xfId="0" applyBorder="1" applyAlignment="1">
      <alignment vertical="center"/>
    </xf>
    <xf numFmtId="0" fontId="7" fillId="0" borderId="0" xfId="0" applyFont="1" applyAlignment="1">
      <alignment vertical="top" wrapText="1"/>
    </xf>
    <xf numFmtId="180" fontId="13" fillId="0" borderId="1" xfId="0" applyNumberFormat="1" applyFont="1" applyFill="1" applyBorder="1" applyAlignment="1">
      <alignment horizontal="right" vertical="center"/>
    </xf>
    <xf numFmtId="176" fontId="13" fillId="0" borderId="1" xfId="0" applyNumberFormat="1" applyFont="1" applyFill="1" applyBorder="1" applyAlignment="1">
      <alignment horizontal="right"/>
    </xf>
    <xf numFmtId="177" fontId="13" fillId="5" borderId="1" xfId="1" applyNumberFormat="1" applyFont="1" applyFill="1" applyBorder="1" applyAlignment="1">
      <alignment horizontal="right" vertical="center"/>
    </xf>
    <xf numFmtId="176" fontId="0" fillId="0" borderId="1" xfId="0" applyNumberFormat="1" applyFill="1" applyBorder="1">
      <alignment vertical="center"/>
    </xf>
    <xf numFmtId="0" fontId="2" fillId="0" borderId="0" xfId="0" applyFont="1" applyAlignment="1">
      <alignment horizontal="right" vertical="center"/>
    </xf>
    <xf numFmtId="0" fontId="15" fillId="0" borderId="0" xfId="0" applyFont="1" applyFill="1" applyAlignment="1">
      <alignment vertical="top" wrapText="1"/>
    </xf>
    <xf numFmtId="0" fontId="0" fillId="0" borderId="1" xfId="0" applyFill="1" applyBorder="1" applyAlignment="1">
      <alignment vertical="center" shrinkToFit="1"/>
    </xf>
    <xf numFmtId="0" fontId="13" fillId="0" borderId="1" xfId="0" applyFont="1" applyBorder="1" applyAlignment="1">
      <alignment vertical="center" shrinkToFit="1"/>
    </xf>
    <xf numFmtId="0" fontId="8" fillId="0" borderId="30" xfId="0" applyFont="1" applyBorder="1">
      <alignment vertical="center"/>
    </xf>
    <xf numFmtId="0" fontId="7" fillId="0" borderId="32" xfId="0" applyFont="1" applyBorder="1" applyAlignment="1">
      <alignment vertical="top" wrapText="1"/>
    </xf>
    <xf numFmtId="0" fontId="6" fillId="0" borderId="32" xfId="0" applyFont="1" applyFill="1" applyBorder="1" applyAlignment="1">
      <alignment vertical="center"/>
    </xf>
    <xf numFmtId="0" fontId="6" fillId="0" borderId="32" xfId="0" applyFont="1" applyFill="1" applyBorder="1" applyAlignment="1">
      <alignment horizontal="left" vertical="center"/>
    </xf>
    <xf numFmtId="0" fontId="0" fillId="0" borderId="35" xfId="0" applyBorder="1">
      <alignment vertical="center"/>
    </xf>
    <xf numFmtId="0" fontId="0" fillId="0" borderId="35" xfId="0" applyFill="1" applyBorder="1">
      <alignment vertical="center"/>
    </xf>
    <xf numFmtId="0" fontId="16" fillId="0" borderId="0" xfId="0" applyFont="1" applyFill="1" applyBorder="1" applyAlignment="1">
      <alignment horizontal="left" vertical="center"/>
    </xf>
    <xf numFmtId="0" fontId="16" fillId="7" borderId="0" xfId="0" applyFont="1" applyFill="1">
      <alignment vertical="center"/>
    </xf>
    <xf numFmtId="0" fontId="0" fillId="7" borderId="0" xfId="0" applyFill="1" applyAlignment="1">
      <alignment vertical="center" textRotation="255" shrinkToFit="1"/>
    </xf>
    <xf numFmtId="0" fontId="0" fillId="7" borderId="0" xfId="0" applyFill="1" applyAlignment="1">
      <alignment horizontal="center" vertical="center"/>
    </xf>
    <xf numFmtId="179" fontId="14" fillId="7" borderId="24" xfId="0" applyNumberFormat="1" applyFont="1" applyFill="1" applyBorder="1" applyAlignment="1" applyProtection="1">
      <alignment horizontal="center" vertical="center"/>
      <protection locked="0"/>
    </xf>
    <xf numFmtId="179" fontId="14" fillId="7" borderId="25" xfId="0" applyNumberFormat="1" applyFont="1" applyFill="1" applyBorder="1" applyAlignment="1" applyProtection="1">
      <alignment horizontal="center" vertical="center"/>
      <protection locked="0"/>
    </xf>
    <xf numFmtId="179" fontId="14" fillId="7" borderId="26" xfId="0" applyNumberFormat="1" applyFont="1" applyFill="1" applyBorder="1" applyAlignment="1" applyProtection="1">
      <alignment horizontal="center" vertical="center"/>
      <protection locked="0"/>
    </xf>
    <xf numFmtId="0" fontId="13" fillId="7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5" fillId="0" borderId="8" xfId="0" applyNumberFormat="1" applyFont="1" applyBorder="1" applyAlignment="1">
      <alignment horizontal="center" vertical="center"/>
    </xf>
    <xf numFmtId="0" fontId="5" fillId="0" borderId="9" xfId="0" applyNumberFormat="1" applyFont="1" applyBorder="1" applyAlignment="1">
      <alignment horizontal="center" vertical="center"/>
    </xf>
    <xf numFmtId="0" fontId="5" fillId="0" borderId="28" xfId="0" applyNumberFormat="1" applyFont="1" applyBorder="1" applyAlignment="1">
      <alignment horizontal="center" vertical="center"/>
    </xf>
    <xf numFmtId="0" fontId="0" fillId="3" borderId="13" xfId="0" applyFill="1" applyBorder="1" applyAlignment="1">
      <alignment horizontal="center" vertical="center" textRotation="255"/>
    </xf>
    <xf numFmtId="0" fontId="0" fillId="3" borderId="14" xfId="0" applyFill="1" applyBorder="1" applyAlignment="1">
      <alignment horizontal="center" vertical="center" textRotation="255"/>
    </xf>
    <xf numFmtId="0" fontId="0" fillId="3" borderId="15" xfId="0" applyFill="1" applyBorder="1" applyAlignment="1">
      <alignment horizontal="center" vertical="center" textRotation="255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shrinkToFit="1"/>
    </xf>
    <xf numFmtId="0" fontId="0" fillId="4" borderId="10" xfId="0" applyFill="1" applyBorder="1" applyAlignment="1">
      <alignment horizontal="center" vertical="center" textRotation="255"/>
    </xf>
    <xf numFmtId="0" fontId="0" fillId="4" borderId="11" xfId="0" applyFill="1" applyBorder="1" applyAlignment="1">
      <alignment horizontal="center" vertical="center" textRotation="255"/>
    </xf>
    <xf numFmtId="0" fontId="0" fillId="4" borderId="12" xfId="0" applyFill="1" applyBorder="1" applyAlignment="1">
      <alignment horizontal="center" vertical="center" textRotation="255"/>
    </xf>
    <xf numFmtId="0" fontId="7" fillId="0" borderId="0" xfId="0" applyFont="1" applyAlignment="1">
      <alignment horizontal="left" vertical="top" wrapText="1"/>
    </xf>
    <xf numFmtId="0" fontId="0" fillId="0" borderId="1" xfId="0" applyBorder="1" applyAlignment="1">
      <alignment horizontal="center" vertical="center"/>
    </xf>
  </cellXfs>
  <cellStyles count="2">
    <cellStyle name="パーセント" xfId="1" builtinId="5"/>
    <cellStyle name="標準" xfId="0" builtinId="0"/>
  </cellStyles>
  <dxfs count="292">
    <dxf>
      <font>
        <color theme="0"/>
      </font>
      <fill>
        <patternFill>
          <bgColor rgb="FFFF0000"/>
        </patternFill>
      </fill>
    </dxf>
    <dxf>
      <fill>
        <patternFill>
          <bgColor rgb="FF66FF33"/>
        </patternFill>
      </fill>
    </dxf>
    <dxf>
      <fill>
        <patternFill>
          <bgColor rgb="FFFFFF00"/>
        </patternFill>
      </fill>
    </dxf>
    <dxf>
      <fill>
        <patternFill>
          <bgColor rgb="FF00FFFF"/>
        </patternFill>
      </fill>
    </dxf>
    <dxf>
      <font>
        <color rgb="FFFF0000"/>
      </font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66FF33"/>
        </patternFill>
      </fill>
    </dxf>
    <dxf>
      <fill>
        <patternFill>
          <bgColor rgb="FFFFFF00"/>
        </patternFill>
      </fill>
    </dxf>
    <dxf>
      <fill>
        <patternFill>
          <bgColor rgb="FF00FFFF"/>
        </patternFill>
      </fill>
    </dxf>
    <dxf>
      <font>
        <color rgb="FFFF0000"/>
      </font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66FF33"/>
        </patternFill>
      </fill>
    </dxf>
    <dxf>
      <fill>
        <patternFill>
          <bgColor rgb="FFFFFF00"/>
        </patternFill>
      </fill>
    </dxf>
    <dxf>
      <fill>
        <patternFill>
          <bgColor rgb="FF00FFFF"/>
        </patternFill>
      </fill>
    </dxf>
    <dxf>
      <font>
        <color rgb="FFFF0000"/>
      </font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66FF33"/>
        </patternFill>
      </fill>
    </dxf>
    <dxf>
      <fill>
        <patternFill>
          <bgColor rgb="FFFFFF00"/>
        </patternFill>
      </fill>
    </dxf>
    <dxf>
      <fill>
        <patternFill>
          <bgColor rgb="FF00FFFF"/>
        </patternFill>
      </fill>
    </dxf>
    <dxf>
      <font>
        <color rgb="FFFF0000"/>
      </font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66FF33"/>
        </patternFill>
      </fill>
    </dxf>
    <dxf>
      <fill>
        <patternFill>
          <bgColor rgb="FFFFFF00"/>
        </patternFill>
      </fill>
    </dxf>
    <dxf>
      <fill>
        <patternFill>
          <bgColor rgb="FF00FFFF"/>
        </patternFill>
      </fill>
    </dxf>
    <dxf>
      <font>
        <color rgb="FFFF0000"/>
      </font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66FF33"/>
        </patternFill>
      </fill>
    </dxf>
    <dxf>
      <fill>
        <patternFill>
          <bgColor rgb="FFFFFF00"/>
        </patternFill>
      </fill>
    </dxf>
    <dxf>
      <fill>
        <patternFill>
          <bgColor rgb="FF00FFFF"/>
        </patternFill>
      </fill>
    </dxf>
    <dxf>
      <font>
        <color rgb="FFFF0000"/>
      </font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66FF33"/>
        </patternFill>
      </fill>
    </dxf>
    <dxf>
      <fill>
        <patternFill>
          <bgColor rgb="FFFFFF00"/>
        </patternFill>
      </fill>
    </dxf>
    <dxf>
      <fill>
        <patternFill>
          <bgColor rgb="FF00FFFF"/>
        </patternFill>
      </fill>
    </dxf>
    <dxf>
      <font>
        <color rgb="FFFF0000"/>
      </font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66FF33"/>
        </patternFill>
      </fill>
    </dxf>
    <dxf>
      <fill>
        <patternFill>
          <bgColor rgb="FFFFFF00"/>
        </patternFill>
      </fill>
    </dxf>
    <dxf>
      <fill>
        <patternFill>
          <bgColor rgb="FF00FFFF"/>
        </patternFill>
      </fill>
    </dxf>
    <dxf>
      <font>
        <color rgb="FFFF0000"/>
      </font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66FF33"/>
        </patternFill>
      </fill>
    </dxf>
    <dxf>
      <fill>
        <patternFill>
          <bgColor rgb="FFFFFF00"/>
        </patternFill>
      </fill>
    </dxf>
    <dxf>
      <fill>
        <patternFill>
          <bgColor rgb="FF00FFFF"/>
        </patternFill>
      </fill>
    </dxf>
    <dxf>
      <font>
        <color rgb="FFFF0000"/>
      </font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66FF33"/>
        </patternFill>
      </fill>
    </dxf>
    <dxf>
      <fill>
        <patternFill>
          <bgColor rgb="FFFFFF00"/>
        </patternFill>
      </fill>
    </dxf>
    <dxf>
      <fill>
        <patternFill>
          <bgColor rgb="FF00FFFF"/>
        </patternFill>
      </fill>
    </dxf>
    <dxf>
      <font>
        <color rgb="FFFF0000"/>
      </font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66FF33"/>
        </patternFill>
      </fill>
    </dxf>
    <dxf>
      <fill>
        <patternFill>
          <bgColor rgb="FFFFFF00"/>
        </patternFill>
      </fill>
    </dxf>
    <dxf>
      <fill>
        <patternFill>
          <bgColor rgb="FF00FFFF"/>
        </patternFill>
      </fill>
    </dxf>
    <dxf>
      <font>
        <color rgb="FFFF0000"/>
      </font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66FF33"/>
        </patternFill>
      </fill>
    </dxf>
    <dxf>
      <fill>
        <patternFill>
          <bgColor rgb="FFFFFF00"/>
        </patternFill>
      </fill>
    </dxf>
    <dxf>
      <fill>
        <patternFill>
          <bgColor rgb="FF00FFFF"/>
        </patternFill>
      </fill>
    </dxf>
    <dxf>
      <font>
        <color rgb="FFFF0000"/>
      </font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66FF33"/>
        </patternFill>
      </fill>
    </dxf>
    <dxf>
      <fill>
        <patternFill>
          <bgColor rgb="FFFFFF00"/>
        </patternFill>
      </fill>
    </dxf>
    <dxf>
      <fill>
        <patternFill>
          <bgColor rgb="FF00FFFF"/>
        </patternFill>
      </fill>
    </dxf>
    <dxf>
      <font>
        <color rgb="FFFF0000"/>
      </font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66FF33"/>
        </patternFill>
      </fill>
    </dxf>
    <dxf>
      <fill>
        <patternFill>
          <bgColor rgb="FFFFFF00"/>
        </patternFill>
      </fill>
    </dxf>
    <dxf>
      <fill>
        <patternFill>
          <bgColor rgb="FF00FFFF"/>
        </patternFill>
      </fill>
    </dxf>
    <dxf>
      <font>
        <color rgb="FFFF0000"/>
      </font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66FF33"/>
        </patternFill>
      </fill>
    </dxf>
    <dxf>
      <fill>
        <patternFill>
          <bgColor rgb="FFFFFF00"/>
        </patternFill>
      </fill>
    </dxf>
    <dxf>
      <fill>
        <patternFill>
          <bgColor rgb="FF00FFFF"/>
        </patternFill>
      </fill>
    </dxf>
    <dxf>
      <font>
        <color rgb="FFFF0000"/>
      </font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66FF33"/>
        </patternFill>
      </fill>
    </dxf>
    <dxf>
      <fill>
        <patternFill>
          <bgColor rgb="FFFFFF00"/>
        </patternFill>
      </fill>
    </dxf>
    <dxf>
      <fill>
        <patternFill>
          <bgColor rgb="FF00FFFF"/>
        </patternFill>
      </fill>
    </dxf>
    <dxf>
      <font>
        <color rgb="FFFF0000"/>
      </font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66FF33"/>
        </patternFill>
      </fill>
    </dxf>
    <dxf>
      <fill>
        <patternFill>
          <bgColor rgb="FFFFFF00"/>
        </patternFill>
      </fill>
    </dxf>
    <dxf>
      <fill>
        <patternFill>
          <bgColor rgb="FF00FFFF"/>
        </patternFill>
      </fill>
    </dxf>
    <dxf>
      <font>
        <color rgb="FFFF0000"/>
      </font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66FF33"/>
        </patternFill>
      </fill>
    </dxf>
    <dxf>
      <fill>
        <patternFill>
          <bgColor rgb="FFFFFF00"/>
        </patternFill>
      </fill>
    </dxf>
    <dxf>
      <fill>
        <patternFill>
          <bgColor rgb="FF00FFFF"/>
        </patternFill>
      </fill>
    </dxf>
    <dxf>
      <font>
        <color rgb="FFFF0000"/>
      </font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66FF33"/>
        </patternFill>
      </fill>
    </dxf>
    <dxf>
      <fill>
        <patternFill>
          <bgColor rgb="FFFFFF00"/>
        </patternFill>
      </fill>
    </dxf>
    <dxf>
      <fill>
        <patternFill>
          <bgColor rgb="FF00FFFF"/>
        </patternFill>
      </fill>
    </dxf>
    <dxf>
      <font>
        <color rgb="FFFF0000"/>
      </font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66FF33"/>
        </patternFill>
      </fill>
    </dxf>
    <dxf>
      <fill>
        <patternFill>
          <bgColor rgb="FFFFFF00"/>
        </patternFill>
      </fill>
    </dxf>
    <dxf>
      <fill>
        <patternFill>
          <bgColor rgb="FF00FFFF"/>
        </patternFill>
      </fill>
    </dxf>
    <dxf>
      <font>
        <color rgb="FFFF0000"/>
      </font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66FF33"/>
        </patternFill>
      </fill>
    </dxf>
    <dxf>
      <fill>
        <patternFill>
          <bgColor rgb="FFFFFF00"/>
        </patternFill>
      </fill>
    </dxf>
    <dxf>
      <fill>
        <patternFill>
          <bgColor rgb="FF00FFFF"/>
        </patternFill>
      </fill>
    </dxf>
    <dxf>
      <font>
        <color rgb="FFFF0000"/>
      </font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66FF33"/>
        </patternFill>
      </fill>
    </dxf>
    <dxf>
      <fill>
        <patternFill>
          <bgColor rgb="FFFFFF00"/>
        </patternFill>
      </fill>
    </dxf>
    <dxf>
      <fill>
        <patternFill>
          <bgColor rgb="FF00FFFF"/>
        </patternFill>
      </fill>
    </dxf>
    <dxf>
      <font>
        <color rgb="FFFF0000"/>
      </font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66FF33"/>
        </patternFill>
      </fill>
    </dxf>
    <dxf>
      <fill>
        <patternFill>
          <bgColor rgb="FFFFFF00"/>
        </patternFill>
      </fill>
    </dxf>
    <dxf>
      <fill>
        <patternFill>
          <bgColor rgb="FF00FFFF"/>
        </patternFill>
      </fill>
    </dxf>
    <dxf>
      <font>
        <color rgb="FFFF0000"/>
      </font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66FF33"/>
        </patternFill>
      </fill>
    </dxf>
    <dxf>
      <fill>
        <patternFill>
          <bgColor rgb="FFFFFF00"/>
        </patternFill>
      </fill>
    </dxf>
    <dxf>
      <fill>
        <patternFill>
          <bgColor rgb="FF00FFFF"/>
        </patternFill>
      </fill>
    </dxf>
    <dxf>
      <font>
        <color rgb="FFFF0000"/>
      </font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66FF33"/>
        </patternFill>
      </fill>
    </dxf>
    <dxf>
      <fill>
        <patternFill>
          <bgColor rgb="FFFFFF00"/>
        </patternFill>
      </fill>
    </dxf>
    <dxf>
      <fill>
        <patternFill>
          <bgColor rgb="FF00FFFF"/>
        </patternFill>
      </fill>
    </dxf>
    <dxf>
      <font>
        <color rgb="FFFF0000"/>
      </font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66FF33"/>
        </patternFill>
      </fill>
    </dxf>
    <dxf>
      <fill>
        <patternFill>
          <bgColor rgb="FFFFFF00"/>
        </patternFill>
      </fill>
    </dxf>
    <dxf>
      <fill>
        <patternFill>
          <bgColor rgb="FF00FFFF"/>
        </patternFill>
      </fill>
    </dxf>
    <dxf>
      <font>
        <color rgb="FFFF0000"/>
      </font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66FF33"/>
        </patternFill>
      </fill>
    </dxf>
    <dxf>
      <fill>
        <patternFill>
          <bgColor rgb="FFFFFF00"/>
        </patternFill>
      </fill>
    </dxf>
    <dxf>
      <fill>
        <patternFill>
          <bgColor rgb="FF00FFFF"/>
        </patternFill>
      </fill>
    </dxf>
    <dxf>
      <font>
        <color rgb="FFFF0000"/>
      </font>
      <fill>
        <patternFill>
          <bgColor theme="9" tint="0.39994506668294322"/>
        </patternFill>
      </fill>
    </dxf>
    <dxf>
      <fill>
        <patternFill>
          <bgColor rgb="FF66FF33"/>
        </patternFill>
      </fill>
    </dxf>
    <dxf>
      <fill>
        <patternFill>
          <bgColor rgb="FFFFFF00"/>
        </patternFill>
      </fill>
    </dxf>
    <dxf>
      <fill>
        <patternFill>
          <bgColor rgb="FF00FFFF"/>
        </patternFill>
      </fill>
    </dxf>
    <dxf>
      <font>
        <color rgb="FFFF0000"/>
      </font>
      <fill>
        <patternFill>
          <bgColor theme="9" tint="0.39994506668294322"/>
        </patternFill>
      </fill>
    </dxf>
    <dxf>
      <fill>
        <patternFill>
          <bgColor rgb="FF66FF33"/>
        </patternFill>
      </fill>
    </dxf>
    <dxf>
      <fill>
        <patternFill>
          <bgColor rgb="FFFFFF00"/>
        </patternFill>
      </fill>
    </dxf>
    <dxf>
      <fill>
        <patternFill>
          <bgColor rgb="FF00FFFF"/>
        </patternFill>
      </fill>
    </dxf>
    <dxf>
      <font>
        <color rgb="FFFF0000"/>
      </font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66FF33"/>
        </patternFill>
      </fill>
    </dxf>
    <dxf>
      <fill>
        <patternFill>
          <bgColor rgb="FFFFFF00"/>
        </patternFill>
      </fill>
    </dxf>
    <dxf>
      <fill>
        <patternFill>
          <bgColor rgb="FF00FFFF"/>
        </patternFill>
      </fill>
    </dxf>
    <dxf>
      <font>
        <color rgb="FFFF0000"/>
      </font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66FF33"/>
        </patternFill>
      </fill>
    </dxf>
    <dxf>
      <fill>
        <patternFill>
          <bgColor rgb="FFFFFF00"/>
        </patternFill>
      </fill>
    </dxf>
    <dxf>
      <fill>
        <patternFill>
          <bgColor rgb="FF00FFFF"/>
        </patternFill>
      </fill>
    </dxf>
    <dxf>
      <font>
        <color rgb="FFFF0000"/>
      </font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66FF33"/>
        </patternFill>
      </fill>
    </dxf>
    <dxf>
      <fill>
        <patternFill>
          <bgColor rgb="FFFFFF00"/>
        </patternFill>
      </fill>
    </dxf>
    <dxf>
      <fill>
        <patternFill>
          <bgColor rgb="FF00FFFF"/>
        </patternFill>
      </fill>
    </dxf>
    <dxf>
      <font>
        <color rgb="FFFF0000"/>
      </font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66FF33"/>
        </patternFill>
      </fill>
    </dxf>
    <dxf>
      <fill>
        <patternFill>
          <bgColor rgb="FFFFFF00"/>
        </patternFill>
      </fill>
    </dxf>
    <dxf>
      <fill>
        <patternFill>
          <bgColor rgb="FF00FFFF"/>
        </patternFill>
      </fill>
    </dxf>
    <dxf>
      <font>
        <color rgb="FFFF0000"/>
      </font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66FF33"/>
        </patternFill>
      </fill>
    </dxf>
    <dxf>
      <fill>
        <patternFill>
          <bgColor rgb="FFFFFF00"/>
        </patternFill>
      </fill>
    </dxf>
    <dxf>
      <fill>
        <patternFill>
          <bgColor rgb="FF00FFFF"/>
        </patternFill>
      </fill>
    </dxf>
    <dxf>
      <font>
        <color rgb="FFFF0000"/>
      </font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ill>
        <patternFill>
          <bgColor rgb="FF66FF33"/>
        </patternFill>
      </fill>
    </dxf>
    <dxf>
      <fill>
        <patternFill>
          <bgColor rgb="FFFFFF00"/>
        </patternFill>
      </fill>
    </dxf>
    <dxf>
      <fill>
        <patternFill>
          <bgColor rgb="FF00FFFF"/>
        </patternFill>
      </fill>
    </dxf>
    <dxf>
      <font>
        <color rgb="FFFF0000"/>
      </font>
      <fill>
        <patternFill>
          <bgColor theme="9" tint="0.39994506668294322"/>
        </patternFill>
      </fill>
    </dxf>
    <dxf>
      <fill>
        <patternFill>
          <bgColor rgb="FF66FF33"/>
        </patternFill>
      </fill>
    </dxf>
    <dxf>
      <fill>
        <patternFill>
          <bgColor rgb="FFFFFF00"/>
        </patternFill>
      </fill>
    </dxf>
    <dxf>
      <fill>
        <patternFill>
          <bgColor rgb="FF00FFFF"/>
        </patternFill>
      </fill>
    </dxf>
    <dxf>
      <font>
        <color rgb="FFFF0000"/>
      </font>
      <fill>
        <patternFill>
          <bgColor theme="9" tint="0.39994506668294322"/>
        </patternFill>
      </fill>
    </dxf>
    <dxf>
      <fill>
        <patternFill>
          <bgColor rgb="FF66FF33"/>
        </patternFill>
      </fill>
    </dxf>
    <dxf>
      <fill>
        <patternFill>
          <bgColor rgb="FFFFFF00"/>
        </patternFill>
      </fill>
    </dxf>
    <dxf>
      <fill>
        <patternFill>
          <bgColor rgb="FF00FFFF"/>
        </patternFill>
      </fill>
    </dxf>
    <dxf>
      <font>
        <color rgb="FFFF0000"/>
      </font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66FF33"/>
        </patternFill>
      </fill>
    </dxf>
    <dxf>
      <fill>
        <patternFill>
          <bgColor rgb="FFFFFF00"/>
        </patternFill>
      </fill>
    </dxf>
    <dxf>
      <fill>
        <patternFill>
          <bgColor rgb="FF00FFFF"/>
        </patternFill>
      </fill>
    </dxf>
    <dxf>
      <font>
        <color rgb="FFFF0000"/>
      </font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66FF33"/>
        </patternFill>
      </fill>
    </dxf>
    <dxf>
      <fill>
        <patternFill>
          <bgColor rgb="FFFFFF00"/>
        </patternFill>
      </fill>
    </dxf>
    <dxf>
      <fill>
        <patternFill>
          <bgColor rgb="FF00FFFF"/>
        </patternFill>
      </fill>
    </dxf>
    <dxf>
      <font>
        <color rgb="FFFF0000"/>
      </font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66FF33"/>
        </patternFill>
      </fill>
    </dxf>
    <dxf>
      <fill>
        <patternFill>
          <bgColor rgb="FFFFFF00"/>
        </patternFill>
      </fill>
    </dxf>
    <dxf>
      <fill>
        <patternFill>
          <bgColor rgb="FF00FFFF"/>
        </patternFill>
      </fill>
    </dxf>
    <dxf>
      <font>
        <color rgb="FFFF0000"/>
      </font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66FF33"/>
        </patternFill>
      </fill>
    </dxf>
    <dxf>
      <fill>
        <patternFill>
          <bgColor rgb="FFFFFF00"/>
        </patternFill>
      </fill>
    </dxf>
    <dxf>
      <fill>
        <patternFill>
          <bgColor rgb="FF00FFFF"/>
        </patternFill>
      </fill>
    </dxf>
    <dxf>
      <font>
        <color rgb="FFFF0000"/>
      </font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</dxfs>
  <tableStyles count="0" defaultTableStyle="TableStyleMedium2" defaultPivotStyle="PivotStyleLight16"/>
  <colors>
    <mruColors>
      <color rgb="FF7CD7F4"/>
      <color rgb="FF00FFFF"/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114300</xdr:colOff>
      <xdr:row>43</xdr:row>
      <xdr:rowOff>142875</xdr:rowOff>
    </xdr:from>
    <xdr:to>
      <xdr:col>17</xdr:col>
      <xdr:colOff>133350</xdr:colOff>
      <xdr:row>43</xdr:row>
      <xdr:rowOff>695325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1073F316-BFF4-4FCE-BC74-F6896D00C750}"/>
            </a:ext>
          </a:extLst>
        </xdr:cNvPr>
        <xdr:cNvSpPr txBox="1"/>
      </xdr:nvSpPr>
      <xdr:spPr>
        <a:xfrm>
          <a:off x="3238500" y="10334625"/>
          <a:ext cx="971550" cy="552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00" b="1">
              <a:solidFill>
                <a:srgbClr val="FF0000"/>
              </a:solidFill>
            </a:rPr>
            <a:t>夏季休暇</a:t>
          </a:r>
          <a:endParaRPr kumimoji="1" lang="en-US" altLang="ja-JP" sz="1000" b="1">
            <a:solidFill>
              <a:srgbClr val="FF0000"/>
            </a:solidFill>
          </a:endParaRPr>
        </a:p>
        <a:p>
          <a:pPr algn="ctr"/>
          <a:r>
            <a:rPr kumimoji="1" lang="ja-JP" altLang="en-US" sz="1000" b="1">
              <a:solidFill>
                <a:srgbClr val="FF0000"/>
              </a:solidFill>
            </a:rPr>
            <a:t>（算定除外）</a:t>
          </a:r>
        </a:p>
      </xdr:txBody>
    </xdr:sp>
    <xdr:clientData/>
  </xdr:twoCellAnchor>
  <xdr:twoCellAnchor>
    <xdr:from>
      <xdr:col>13</xdr:col>
      <xdr:colOff>228600</xdr:colOff>
      <xdr:row>43</xdr:row>
      <xdr:rowOff>647700</xdr:rowOff>
    </xdr:from>
    <xdr:to>
      <xdr:col>17</xdr:col>
      <xdr:colOff>19050</xdr:colOff>
      <xdr:row>43</xdr:row>
      <xdr:rowOff>647700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2F476ED7-561C-4FD1-9E5B-A1975E1C950F}"/>
            </a:ext>
          </a:extLst>
        </xdr:cNvPr>
        <xdr:cNvCxnSpPr/>
      </xdr:nvCxnSpPr>
      <xdr:spPr>
        <a:xfrm>
          <a:off x="3352800" y="10839450"/>
          <a:ext cx="742950" cy="0"/>
        </a:xfrm>
        <a:prstGeom prst="straightConnector1">
          <a:avLst/>
        </a:prstGeom>
        <a:ln w="25400">
          <a:solidFill>
            <a:srgbClr val="FF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104775</xdr:colOff>
      <xdr:row>71</xdr:row>
      <xdr:rowOff>200025</xdr:rowOff>
    </xdr:from>
    <xdr:to>
      <xdr:col>33</xdr:col>
      <xdr:colOff>123825</xdr:colOff>
      <xdr:row>71</xdr:row>
      <xdr:rowOff>752475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26257550-74BE-43FF-AEB2-104E8D7410A9}"/>
            </a:ext>
          </a:extLst>
        </xdr:cNvPr>
        <xdr:cNvSpPr txBox="1"/>
      </xdr:nvSpPr>
      <xdr:spPr>
        <a:xfrm>
          <a:off x="7038975" y="17745075"/>
          <a:ext cx="971550" cy="552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00" b="1">
              <a:solidFill>
                <a:srgbClr val="FF0000"/>
              </a:solidFill>
            </a:rPr>
            <a:t>年末年始</a:t>
          </a:r>
          <a:endParaRPr kumimoji="1" lang="en-US" altLang="ja-JP" sz="1000" b="1">
            <a:solidFill>
              <a:srgbClr val="FF0000"/>
            </a:solidFill>
          </a:endParaRPr>
        </a:p>
        <a:p>
          <a:pPr algn="ctr"/>
          <a:r>
            <a:rPr kumimoji="1" lang="ja-JP" altLang="en-US" sz="1000" b="1">
              <a:solidFill>
                <a:srgbClr val="FF0000"/>
              </a:solidFill>
            </a:rPr>
            <a:t>（算定除外）</a:t>
          </a:r>
        </a:p>
      </xdr:txBody>
    </xdr:sp>
    <xdr:clientData/>
  </xdr:twoCellAnchor>
  <xdr:twoCellAnchor>
    <xdr:from>
      <xdr:col>1</xdr:col>
      <xdr:colOff>276225</xdr:colOff>
      <xdr:row>78</xdr:row>
      <xdr:rowOff>66675</xdr:rowOff>
    </xdr:from>
    <xdr:to>
      <xdr:col>5</xdr:col>
      <xdr:colOff>142875</xdr:colOff>
      <xdr:row>78</xdr:row>
      <xdr:rowOff>619125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D724DE03-EEA0-44C6-902C-8CB62AE54580}"/>
            </a:ext>
          </a:extLst>
        </xdr:cNvPr>
        <xdr:cNvSpPr txBox="1"/>
      </xdr:nvSpPr>
      <xdr:spPr>
        <a:xfrm>
          <a:off x="390525" y="19450050"/>
          <a:ext cx="971550" cy="552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00" b="1">
              <a:solidFill>
                <a:srgbClr val="FF0000"/>
              </a:solidFill>
            </a:rPr>
            <a:t>年末年始</a:t>
          </a:r>
          <a:endParaRPr kumimoji="1" lang="en-US" altLang="ja-JP" sz="1000" b="1">
            <a:solidFill>
              <a:srgbClr val="FF0000"/>
            </a:solidFill>
          </a:endParaRPr>
        </a:p>
        <a:p>
          <a:pPr algn="ctr"/>
          <a:r>
            <a:rPr kumimoji="1" lang="ja-JP" altLang="en-US" sz="1000" b="1">
              <a:solidFill>
                <a:srgbClr val="FF0000"/>
              </a:solidFill>
            </a:rPr>
            <a:t>（算定除外）</a:t>
          </a:r>
        </a:p>
      </xdr:txBody>
    </xdr:sp>
    <xdr:clientData/>
  </xdr:twoCellAnchor>
  <xdr:twoCellAnchor>
    <xdr:from>
      <xdr:col>29</xdr:col>
      <xdr:colOff>219075</xdr:colOff>
      <xdr:row>71</xdr:row>
      <xdr:rowOff>666750</xdr:rowOff>
    </xdr:from>
    <xdr:to>
      <xdr:col>32</xdr:col>
      <xdr:colOff>219075</xdr:colOff>
      <xdr:row>71</xdr:row>
      <xdr:rowOff>666750</xdr:rowOff>
    </xdr:to>
    <xdr:cxnSp macro="">
      <xdr:nvCxnSpPr>
        <xdr:cNvPr id="9" name="直線矢印コネクタ 8">
          <a:extLst>
            <a:ext uri="{FF2B5EF4-FFF2-40B4-BE49-F238E27FC236}">
              <a16:creationId xmlns:a16="http://schemas.microsoft.com/office/drawing/2014/main" id="{938DC8A3-08B7-4CFA-A572-AED4139B733C}"/>
            </a:ext>
          </a:extLst>
        </xdr:cNvPr>
        <xdr:cNvCxnSpPr/>
      </xdr:nvCxnSpPr>
      <xdr:spPr>
        <a:xfrm>
          <a:off x="7153275" y="18211800"/>
          <a:ext cx="714375" cy="0"/>
        </a:xfrm>
        <a:prstGeom prst="straightConnector1">
          <a:avLst/>
        </a:prstGeom>
        <a:ln w="25400">
          <a:solidFill>
            <a:srgbClr val="FF0000"/>
          </a:solidFill>
          <a:headEnd type="triangl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78</xdr:row>
      <xdr:rowOff>600075</xdr:rowOff>
    </xdr:from>
    <xdr:to>
      <xdr:col>5</xdr:col>
      <xdr:colOff>0</xdr:colOff>
      <xdr:row>78</xdr:row>
      <xdr:rowOff>600075</xdr:rowOff>
    </xdr:to>
    <xdr:cxnSp macro="">
      <xdr:nvCxnSpPr>
        <xdr:cNvPr id="10" name="直線矢印コネクタ 9">
          <a:extLst>
            <a:ext uri="{FF2B5EF4-FFF2-40B4-BE49-F238E27FC236}">
              <a16:creationId xmlns:a16="http://schemas.microsoft.com/office/drawing/2014/main" id="{61F4C8C5-396E-4E4C-98B7-6E73AA7F1C84}"/>
            </a:ext>
          </a:extLst>
        </xdr:cNvPr>
        <xdr:cNvCxnSpPr/>
      </xdr:nvCxnSpPr>
      <xdr:spPr>
        <a:xfrm>
          <a:off x="504825" y="19983450"/>
          <a:ext cx="714375" cy="0"/>
        </a:xfrm>
        <a:prstGeom prst="straightConnector1">
          <a:avLst/>
        </a:prstGeom>
        <a:ln w="254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</xdr:colOff>
      <xdr:row>6</xdr:row>
      <xdr:rowOff>28574</xdr:rowOff>
    </xdr:from>
    <xdr:to>
      <xdr:col>19</xdr:col>
      <xdr:colOff>1</xdr:colOff>
      <xdr:row>11</xdr:row>
      <xdr:rowOff>180975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C9A6BB1D-BC5E-4987-B22C-C6A63CBAF18C}"/>
            </a:ext>
          </a:extLst>
        </xdr:cNvPr>
        <xdr:cNvSpPr txBox="1"/>
      </xdr:nvSpPr>
      <xdr:spPr>
        <a:xfrm>
          <a:off x="114301" y="1257299"/>
          <a:ext cx="4438650" cy="1019176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/>
            <a:t>現場閉所日数　</a:t>
          </a:r>
          <a:r>
            <a:rPr kumimoji="1" lang="en-US" altLang="ja-JP" sz="1200" b="1"/>
            <a:t>÷</a:t>
          </a:r>
          <a:r>
            <a:rPr kumimoji="1" lang="ja-JP" altLang="en-US" sz="1200" b="1"/>
            <a:t>　対象期間　＝　現場閉所の割合</a:t>
          </a:r>
          <a:endParaRPr kumimoji="1" lang="en-US" altLang="ja-JP" sz="1200" b="1"/>
        </a:p>
        <a:p>
          <a:r>
            <a:rPr kumimoji="1" lang="ja-JP" altLang="en-US" sz="1100"/>
            <a:t>　                  閉所の割合　≧　</a:t>
          </a:r>
          <a:r>
            <a:rPr kumimoji="1" lang="en-US" altLang="ja-JP" sz="1100"/>
            <a:t>28.5</a:t>
          </a:r>
          <a:r>
            <a:rPr kumimoji="1" lang="ja-JP" altLang="en-US" sz="1100"/>
            <a:t>　　</a:t>
          </a:r>
          <a:r>
            <a:rPr kumimoji="1" lang="en-US" altLang="ja-JP" sz="1100"/>
            <a:t>4</a:t>
          </a:r>
          <a:r>
            <a:rPr kumimoji="1" lang="ja-JP" altLang="en-US" sz="1100"/>
            <a:t>週</a:t>
          </a:r>
          <a:r>
            <a:rPr kumimoji="1" lang="en-US" altLang="ja-JP" sz="1100"/>
            <a:t>8</a:t>
          </a:r>
          <a:r>
            <a:rPr kumimoji="1" lang="ja-JP" altLang="en-US" sz="1100"/>
            <a:t>休以上達成</a:t>
          </a:r>
          <a:endParaRPr kumimoji="1" lang="en-US" altLang="ja-JP" sz="1100"/>
        </a:p>
        <a:p>
          <a:r>
            <a:rPr kumimoji="1" lang="ja-JP" altLang="en-US" sz="1100"/>
            <a:t>　</a:t>
          </a:r>
          <a:endParaRPr lang="ja-JP" altLang="ja-JP">
            <a:effectLst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6350</xdr:colOff>
      <xdr:row>15</xdr:row>
      <xdr:rowOff>339121</xdr:rowOff>
    </xdr:from>
    <xdr:to>
      <xdr:col>24</xdr:col>
      <xdr:colOff>165100</xdr:colOff>
      <xdr:row>15</xdr:row>
      <xdr:rowOff>575279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701800" y="3177571"/>
          <a:ext cx="4206875" cy="236158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000"/>
            <a:t>対　象　外 （始期日から工事着手日前日までの期間は除いて計画）</a:t>
          </a:r>
        </a:p>
        <a:p>
          <a:pPr algn="l"/>
          <a:endParaRPr kumimoji="1" lang="ja-JP" altLang="en-US" sz="1100"/>
        </a:p>
      </xdr:txBody>
    </xdr:sp>
    <xdr:clientData/>
  </xdr:twoCellAnchor>
  <xdr:oneCellAnchor>
    <xdr:from>
      <xdr:col>20</xdr:col>
      <xdr:colOff>161925</xdr:colOff>
      <xdr:row>85</xdr:row>
      <xdr:rowOff>40215</xdr:rowOff>
    </xdr:from>
    <xdr:ext cx="989542" cy="664635"/>
    <xdr:sp macro="" textlink="">
      <xdr:nvSpPr>
        <xdr:cNvPr id="3" name="四角形吹き出し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4953000" y="21261915"/>
          <a:ext cx="989542" cy="664635"/>
        </a:xfrm>
        <a:prstGeom prst="wedgeRectCallout">
          <a:avLst>
            <a:gd name="adj1" fmla="val 58422"/>
            <a:gd name="adj2" fmla="val 95345"/>
          </a:avLst>
        </a:prstGeom>
        <a:solidFill>
          <a:schemeClr val="tx1">
            <a:lumMod val="50000"/>
            <a:lumOff val="50000"/>
          </a:schemeClr>
        </a:solidFill>
        <a:ln w="12700" cmpd="dbl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 anchorCtr="0">
          <a:noAutofit/>
        </a:bodyPr>
        <a:lstStyle/>
        <a:p>
          <a:pPr algn="ctr"/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工期短縮のため休日返上</a:t>
          </a:r>
          <a:endParaRPr kumimoji="1" lang="en-US" altLang="ja-JP" sz="11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oneCellAnchor>
  <xdr:twoCellAnchor>
    <xdr:from>
      <xdr:col>6</xdr:col>
      <xdr:colOff>19051</xdr:colOff>
      <xdr:row>92</xdr:row>
      <xdr:rowOff>104775</xdr:rowOff>
    </xdr:from>
    <xdr:to>
      <xdr:col>20</xdr:col>
      <xdr:colOff>228600</xdr:colOff>
      <xdr:row>92</xdr:row>
      <xdr:rowOff>657225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1476376" y="23164800"/>
          <a:ext cx="3543299" cy="5524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000"/>
            <a:t>対　象　外 </a:t>
          </a:r>
          <a:endParaRPr kumimoji="1" lang="en-US" altLang="ja-JP" sz="1000"/>
        </a:p>
        <a:p>
          <a:pPr algn="ctr"/>
          <a:r>
            <a:rPr kumimoji="1" lang="ja-JP" altLang="en-US" sz="1000"/>
            <a:t>（作業完了日以降の書類作成等は対象期間に含まない）</a:t>
          </a:r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114300</xdr:colOff>
      <xdr:row>43</xdr:row>
      <xdr:rowOff>142875</xdr:rowOff>
    </xdr:from>
    <xdr:to>
      <xdr:col>17</xdr:col>
      <xdr:colOff>133350</xdr:colOff>
      <xdr:row>43</xdr:row>
      <xdr:rowOff>695325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3238500" y="10334625"/>
          <a:ext cx="971550" cy="552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00" b="1">
              <a:solidFill>
                <a:srgbClr val="FF0000"/>
              </a:solidFill>
            </a:rPr>
            <a:t>夏季休暇</a:t>
          </a:r>
          <a:endParaRPr kumimoji="1" lang="en-US" altLang="ja-JP" sz="1000" b="1">
            <a:solidFill>
              <a:srgbClr val="FF0000"/>
            </a:solidFill>
          </a:endParaRPr>
        </a:p>
        <a:p>
          <a:pPr algn="ctr"/>
          <a:r>
            <a:rPr kumimoji="1" lang="ja-JP" altLang="en-US" sz="1000" b="1">
              <a:solidFill>
                <a:srgbClr val="FF0000"/>
              </a:solidFill>
            </a:rPr>
            <a:t>（算定除外）</a:t>
          </a:r>
        </a:p>
      </xdr:txBody>
    </xdr:sp>
    <xdr:clientData/>
  </xdr:twoCellAnchor>
  <xdr:twoCellAnchor>
    <xdr:from>
      <xdr:col>13</xdr:col>
      <xdr:colOff>228600</xdr:colOff>
      <xdr:row>43</xdr:row>
      <xdr:rowOff>647700</xdr:rowOff>
    </xdr:from>
    <xdr:to>
      <xdr:col>17</xdr:col>
      <xdr:colOff>19050</xdr:colOff>
      <xdr:row>43</xdr:row>
      <xdr:rowOff>647700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CxnSpPr/>
      </xdr:nvCxnSpPr>
      <xdr:spPr>
        <a:xfrm>
          <a:off x="3352800" y="10839450"/>
          <a:ext cx="742950" cy="0"/>
        </a:xfrm>
        <a:prstGeom prst="straightConnector1">
          <a:avLst/>
        </a:prstGeom>
        <a:ln w="25400">
          <a:solidFill>
            <a:srgbClr val="FF0000"/>
          </a:solidFill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104775</xdr:colOff>
      <xdr:row>71</xdr:row>
      <xdr:rowOff>200025</xdr:rowOff>
    </xdr:from>
    <xdr:to>
      <xdr:col>33</xdr:col>
      <xdr:colOff>123825</xdr:colOff>
      <xdr:row>71</xdr:row>
      <xdr:rowOff>752475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7038975" y="17745075"/>
          <a:ext cx="971550" cy="552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00" b="1">
              <a:solidFill>
                <a:srgbClr val="FF0000"/>
              </a:solidFill>
            </a:rPr>
            <a:t>年末年始</a:t>
          </a:r>
          <a:endParaRPr kumimoji="1" lang="en-US" altLang="ja-JP" sz="1000" b="1">
            <a:solidFill>
              <a:srgbClr val="FF0000"/>
            </a:solidFill>
          </a:endParaRPr>
        </a:p>
        <a:p>
          <a:pPr algn="ctr"/>
          <a:r>
            <a:rPr kumimoji="1" lang="ja-JP" altLang="en-US" sz="1000" b="1">
              <a:solidFill>
                <a:srgbClr val="FF0000"/>
              </a:solidFill>
            </a:rPr>
            <a:t>（算定除外）</a:t>
          </a:r>
        </a:p>
      </xdr:txBody>
    </xdr:sp>
    <xdr:clientData/>
  </xdr:twoCellAnchor>
  <xdr:twoCellAnchor>
    <xdr:from>
      <xdr:col>1</xdr:col>
      <xdr:colOff>276225</xdr:colOff>
      <xdr:row>78</xdr:row>
      <xdr:rowOff>66675</xdr:rowOff>
    </xdr:from>
    <xdr:to>
      <xdr:col>5</xdr:col>
      <xdr:colOff>142875</xdr:colOff>
      <xdr:row>78</xdr:row>
      <xdr:rowOff>619125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390525" y="19450050"/>
          <a:ext cx="971550" cy="5524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000" b="1">
              <a:solidFill>
                <a:srgbClr val="FF0000"/>
              </a:solidFill>
            </a:rPr>
            <a:t>年末年始</a:t>
          </a:r>
          <a:endParaRPr kumimoji="1" lang="en-US" altLang="ja-JP" sz="1000" b="1">
            <a:solidFill>
              <a:srgbClr val="FF0000"/>
            </a:solidFill>
          </a:endParaRPr>
        </a:p>
        <a:p>
          <a:pPr algn="ctr"/>
          <a:r>
            <a:rPr kumimoji="1" lang="ja-JP" altLang="en-US" sz="1000" b="1">
              <a:solidFill>
                <a:srgbClr val="FF0000"/>
              </a:solidFill>
            </a:rPr>
            <a:t>（算定除外）</a:t>
          </a:r>
        </a:p>
      </xdr:txBody>
    </xdr:sp>
    <xdr:clientData/>
  </xdr:twoCellAnchor>
  <xdr:twoCellAnchor>
    <xdr:from>
      <xdr:col>29</xdr:col>
      <xdr:colOff>219075</xdr:colOff>
      <xdr:row>71</xdr:row>
      <xdr:rowOff>666750</xdr:rowOff>
    </xdr:from>
    <xdr:to>
      <xdr:col>32</xdr:col>
      <xdr:colOff>219075</xdr:colOff>
      <xdr:row>71</xdr:row>
      <xdr:rowOff>666750</xdr:rowOff>
    </xdr:to>
    <xdr:cxnSp macro="">
      <xdr:nvCxnSpPr>
        <xdr:cNvPr id="9" name="直線矢印コネクタ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/>
      </xdr:nvCxnSpPr>
      <xdr:spPr>
        <a:xfrm>
          <a:off x="7153275" y="18211800"/>
          <a:ext cx="714375" cy="0"/>
        </a:xfrm>
        <a:prstGeom prst="straightConnector1">
          <a:avLst/>
        </a:prstGeom>
        <a:ln w="25400">
          <a:solidFill>
            <a:srgbClr val="FF0000"/>
          </a:solidFill>
          <a:headEnd type="triangle"/>
          <a:tailEnd type="non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0</xdr:colOff>
      <xdr:row>78</xdr:row>
      <xdr:rowOff>600075</xdr:rowOff>
    </xdr:from>
    <xdr:to>
      <xdr:col>5</xdr:col>
      <xdr:colOff>0</xdr:colOff>
      <xdr:row>78</xdr:row>
      <xdr:rowOff>600075</xdr:rowOff>
    </xdr:to>
    <xdr:cxnSp macro="">
      <xdr:nvCxnSpPr>
        <xdr:cNvPr id="10" name="直線矢印コネクタ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CxnSpPr/>
      </xdr:nvCxnSpPr>
      <xdr:spPr>
        <a:xfrm>
          <a:off x="504825" y="19983450"/>
          <a:ext cx="714375" cy="0"/>
        </a:xfrm>
        <a:prstGeom prst="straightConnector1">
          <a:avLst/>
        </a:prstGeom>
        <a:ln w="2540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152400</xdr:colOff>
      <xdr:row>92</xdr:row>
      <xdr:rowOff>742950</xdr:rowOff>
    </xdr:from>
    <xdr:to>
      <xdr:col>6</xdr:col>
      <xdr:colOff>228600</xdr:colOff>
      <xdr:row>94</xdr:row>
      <xdr:rowOff>104775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1133475" y="23802975"/>
          <a:ext cx="552450" cy="3048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00" b="1">
              <a:solidFill>
                <a:srgbClr val="FF0000"/>
              </a:solidFill>
            </a:rPr>
            <a:t>※</a:t>
          </a:r>
          <a:r>
            <a:rPr kumimoji="1" lang="ja-JP" altLang="en-US" sz="1000" b="1">
              <a:solidFill>
                <a:srgbClr val="FF0000"/>
              </a:solidFill>
            </a:rPr>
            <a:t>２</a:t>
          </a:r>
        </a:p>
      </xdr:txBody>
    </xdr:sp>
    <xdr:clientData/>
  </xdr:twoCellAnchor>
  <xdr:twoCellAnchor>
    <xdr:from>
      <xdr:col>25</xdr:col>
      <xdr:colOff>114300</xdr:colOff>
      <xdr:row>22</xdr:row>
      <xdr:rowOff>742949</xdr:rowOff>
    </xdr:from>
    <xdr:to>
      <xdr:col>28</xdr:col>
      <xdr:colOff>95249</xdr:colOff>
      <xdr:row>24</xdr:row>
      <xdr:rowOff>19049</xdr:rowOff>
    </xdr:to>
    <xdr:sp macro="" textlink="">
      <xdr:nvSpPr>
        <xdr:cNvPr id="12" name="下カーブ矢印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6096000" y="5419724"/>
          <a:ext cx="695324" cy="219075"/>
        </a:xfrm>
        <a:prstGeom prst="curvedDownArrow">
          <a:avLst>
            <a:gd name="adj1" fmla="val 10826"/>
            <a:gd name="adj2" fmla="val 50000"/>
            <a:gd name="adj3" fmla="val 10950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oneCellAnchor>
    <xdr:from>
      <xdr:col>21</xdr:col>
      <xdr:colOff>0</xdr:colOff>
      <xdr:row>22</xdr:row>
      <xdr:rowOff>114300</xdr:rowOff>
    </xdr:from>
    <xdr:ext cx="1174751" cy="529167"/>
    <xdr:sp macro="" textlink="">
      <xdr:nvSpPr>
        <xdr:cNvPr id="13" name="四角形吹き出し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/>
      </xdr:nvSpPr>
      <xdr:spPr>
        <a:xfrm>
          <a:off x="5029200" y="4791075"/>
          <a:ext cx="1174751" cy="529167"/>
        </a:xfrm>
        <a:prstGeom prst="wedgeRectCallout">
          <a:avLst>
            <a:gd name="adj1" fmla="val 36725"/>
            <a:gd name="adj2" fmla="val 101284"/>
          </a:avLst>
        </a:prstGeom>
        <a:solidFill>
          <a:schemeClr val="tx1">
            <a:lumMod val="50000"/>
            <a:lumOff val="50000"/>
          </a:schemeClr>
        </a:solidFill>
        <a:ln w="12700" cmpd="dbl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 anchorCtr="0">
          <a:noAutofit/>
        </a:bodyPr>
        <a:lstStyle/>
        <a:p>
          <a:pPr algn="ctr"/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降雨により、</a:t>
          </a:r>
          <a:endParaRPr kumimoji="1" lang="en-US" altLang="ja-JP" sz="11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ctr"/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終日現場閉鎖</a:t>
          </a:r>
        </a:p>
      </xdr:txBody>
    </xdr:sp>
    <xdr:clientData/>
  </xdr:oneCellAnchor>
  <xdr:twoCellAnchor>
    <xdr:from>
      <xdr:col>2</xdr:col>
      <xdr:colOff>76200</xdr:colOff>
      <xdr:row>22</xdr:row>
      <xdr:rowOff>57150</xdr:rowOff>
    </xdr:from>
    <xdr:to>
      <xdr:col>12</xdr:col>
      <xdr:colOff>200025</xdr:colOff>
      <xdr:row>22</xdr:row>
      <xdr:rowOff>647700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/>
      </xdr:nvSpPr>
      <xdr:spPr>
        <a:xfrm>
          <a:off x="581025" y="4733925"/>
          <a:ext cx="2505075" cy="590550"/>
        </a:xfrm>
        <a:prstGeom prst="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/>
            <a:t>対　象　外 （始期日から工事着手日前日までの期間は除いて計画）</a:t>
          </a:r>
        </a:p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180975</xdr:colOff>
      <xdr:row>22</xdr:row>
      <xdr:rowOff>752475</xdr:rowOff>
    </xdr:from>
    <xdr:to>
      <xdr:col>15</xdr:col>
      <xdr:colOff>28574</xdr:colOff>
      <xdr:row>24</xdr:row>
      <xdr:rowOff>123825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3067050" y="5429250"/>
          <a:ext cx="561974" cy="314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00" b="1">
              <a:solidFill>
                <a:srgbClr val="FF0000"/>
              </a:solidFill>
            </a:rPr>
            <a:t>※</a:t>
          </a:r>
          <a:r>
            <a:rPr kumimoji="1" lang="ja-JP" altLang="en-US" sz="1000" b="1">
              <a:solidFill>
                <a:srgbClr val="FF0000"/>
              </a:solidFill>
            </a:rPr>
            <a:t>１</a:t>
          </a:r>
        </a:p>
      </xdr:txBody>
    </xdr:sp>
    <xdr:clientData/>
  </xdr:twoCellAnchor>
  <xdr:twoCellAnchor>
    <xdr:from>
      <xdr:col>1</xdr:col>
      <xdr:colOff>1</xdr:colOff>
      <xdr:row>6</xdr:row>
      <xdr:rowOff>28574</xdr:rowOff>
    </xdr:from>
    <xdr:to>
      <xdr:col>19</xdr:col>
      <xdr:colOff>1</xdr:colOff>
      <xdr:row>11</xdr:row>
      <xdr:rowOff>180975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14301" y="1257299"/>
          <a:ext cx="4438650" cy="1019176"/>
        </a:xfrm>
        <a:prstGeom prst="rect">
          <a:avLst/>
        </a:prstGeom>
        <a:solidFill>
          <a:schemeClr val="lt1"/>
        </a:solidFill>
        <a:ln w="9525" cmpd="sng"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/>
            <a:t>現場閉所日数　</a:t>
          </a:r>
          <a:r>
            <a:rPr kumimoji="1" lang="en-US" altLang="ja-JP" sz="1200" b="1"/>
            <a:t>÷</a:t>
          </a:r>
          <a:r>
            <a:rPr kumimoji="1" lang="ja-JP" altLang="en-US" sz="1200" b="1"/>
            <a:t>　対象期間　＝　現場閉所の割合</a:t>
          </a:r>
          <a:endParaRPr kumimoji="1" lang="en-US" altLang="ja-JP" sz="1200" b="1"/>
        </a:p>
        <a:p>
          <a:r>
            <a:rPr kumimoji="1" lang="ja-JP" altLang="en-US" sz="1100"/>
            <a:t>　                  閉所の割合　≧　</a:t>
          </a:r>
          <a:r>
            <a:rPr kumimoji="1" lang="en-US" altLang="ja-JP" sz="1100"/>
            <a:t>28.5</a:t>
          </a:r>
          <a:r>
            <a:rPr kumimoji="1" lang="ja-JP" altLang="en-US" sz="1100"/>
            <a:t>　　</a:t>
          </a:r>
          <a:r>
            <a:rPr kumimoji="1" lang="en-US" altLang="ja-JP" sz="1100"/>
            <a:t>4</a:t>
          </a:r>
          <a:r>
            <a:rPr kumimoji="1" lang="ja-JP" altLang="en-US" sz="1100"/>
            <a:t>週</a:t>
          </a:r>
          <a:r>
            <a:rPr kumimoji="1" lang="en-US" altLang="ja-JP" sz="1100"/>
            <a:t>8</a:t>
          </a:r>
          <a:r>
            <a:rPr kumimoji="1" lang="ja-JP" altLang="en-US" sz="1100"/>
            <a:t>休以上達成</a:t>
          </a:r>
          <a:endParaRPr kumimoji="1" lang="en-US" altLang="ja-JP" sz="1100"/>
        </a:p>
        <a:p>
          <a:r>
            <a:rPr kumimoji="1" lang="ja-JP" altLang="en-US" sz="1100"/>
            <a:t>　</a:t>
          </a:r>
          <a:endParaRPr lang="ja-JP" altLang="ja-JP">
            <a:effectLst/>
          </a:endParaRPr>
        </a:p>
      </xdr:txBody>
    </xdr:sp>
    <xdr:clientData/>
  </xdr:twoCellAnchor>
  <xdr:twoCellAnchor>
    <xdr:from>
      <xdr:col>13</xdr:col>
      <xdr:colOff>180975</xdr:colOff>
      <xdr:row>29</xdr:row>
      <xdr:rowOff>733425</xdr:rowOff>
    </xdr:from>
    <xdr:to>
      <xdr:col>18</xdr:col>
      <xdr:colOff>38100</xdr:colOff>
      <xdr:row>31</xdr:row>
      <xdr:rowOff>0</xdr:rowOff>
    </xdr:to>
    <xdr:sp macro="" textlink="">
      <xdr:nvSpPr>
        <xdr:cNvPr id="18" name="下カーブ矢印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>
          <a:off x="3305175" y="7248525"/>
          <a:ext cx="1047750" cy="209550"/>
        </a:xfrm>
        <a:prstGeom prst="curvedDownArrow">
          <a:avLst>
            <a:gd name="adj1" fmla="val 10826"/>
            <a:gd name="adj2" fmla="val 50000"/>
            <a:gd name="adj3" fmla="val 10950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oneCellAnchor>
    <xdr:from>
      <xdr:col>13</xdr:col>
      <xdr:colOff>76200</xdr:colOff>
      <xdr:row>29</xdr:row>
      <xdr:rowOff>66675</xdr:rowOff>
    </xdr:from>
    <xdr:ext cx="1174751" cy="529167"/>
    <xdr:sp macro="" textlink="">
      <xdr:nvSpPr>
        <xdr:cNvPr id="20" name="四角形吹き出し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/>
      </xdr:nvSpPr>
      <xdr:spPr>
        <a:xfrm>
          <a:off x="3200400" y="6581775"/>
          <a:ext cx="1174751" cy="529167"/>
        </a:xfrm>
        <a:prstGeom prst="wedgeRectCallout">
          <a:avLst>
            <a:gd name="adj1" fmla="val -50032"/>
            <a:gd name="adj2" fmla="val 117484"/>
          </a:avLst>
        </a:prstGeom>
        <a:solidFill>
          <a:schemeClr val="tx1">
            <a:lumMod val="50000"/>
            <a:lumOff val="50000"/>
          </a:schemeClr>
        </a:solidFill>
        <a:ln w="12700" cmpd="dbl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 anchorCtr="0">
          <a:noAutofit/>
        </a:bodyPr>
        <a:lstStyle/>
        <a:p>
          <a:pPr algn="ctr"/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降雨により、</a:t>
          </a:r>
          <a:endParaRPr kumimoji="1" lang="en-US" altLang="ja-JP" sz="11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ctr"/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終日現場閉鎖</a:t>
          </a:r>
        </a:p>
      </xdr:txBody>
    </xdr:sp>
    <xdr:clientData/>
  </xdr:oneCellAnchor>
  <xdr:oneCellAnchor>
    <xdr:from>
      <xdr:col>36</xdr:col>
      <xdr:colOff>38101</xdr:colOff>
      <xdr:row>6</xdr:row>
      <xdr:rowOff>9525</xdr:rowOff>
    </xdr:from>
    <xdr:ext cx="2505074" cy="733425"/>
    <xdr:sp macro="" textlink="">
      <xdr:nvSpPr>
        <xdr:cNvPr id="19" name="四角形吹き出し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/>
      </xdr:nvSpPr>
      <xdr:spPr>
        <a:xfrm>
          <a:off x="8686801" y="1238250"/>
          <a:ext cx="2505074" cy="733425"/>
        </a:xfrm>
        <a:prstGeom prst="wedgeRectCallout">
          <a:avLst>
            <a:gd name="adj1" fmla="val 20514"/>
            <a:gd name="adj2" fmla="val 82952"/>
          </a:avLst>
        </a:prstGeom>
        <a:noFill/>
        <a:ln w="28575" cmpd="dbl">
          <a:solidFill>
            <a:srgbClr val="FF0000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 anchorCtr="0">
          <a:noAutofit/>
        </a:bodyPr>
        <a:lstStyle/>
        <a:p>
          <a:pPr algn="l"/>
          <a:r>
            <a:rPr kumimoji="1" lang="ja-JP" altLang="en-US" sz="18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毎月、現場閉所率の</a:t>
          </a:r>
          <a:endParaRPr kumimoji="1" lang="en-US" altLang="ja-JP" sz="1800">
            <a:solidFill>
              <a:srgbClr val="FF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8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確認を行う</a:t>
          </a:r>
        </a:p>
      </xdr:txBody>
    </xdr:sp>
    <xdr:clientData/>
  </xdr:oneCellAnchor>
  <xdr:oneCellAnchor>
    <xdr:from>
      <xdr:col>25</xdr:col>
      <xdr:colOff>200025</xdr:colOff>
      <xdr:row>105</xdr:row>
      <xdr:rowOff>123825</xdr:rowOff>
    </xdr:from>
    <xdr:ext cx="5019675" cy="971550"/>
    <xdr:sp macro="" textlink="">
      <xdr:nvSpPr>
        <xdr:cNvPr id="21" name="四角形吹き出し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/>
      </xdr:nvSpPr>
      <xdr:spPr>
        <a:xfrm>
          <a:off x="6181725" y="26736675"/>
          <a:ext cx="5019675" cy="971550"/>
        </a:xfrm>
        <a:prstGeom prst="wedgeRectCallout">
          <a:avLst>
            <a:gd name="adj1" fmla="val 29220"/>
            <a:gd name="adj2" fmla="val -83050"/>
          </a:avLst>
        </a:prstGeom>
        <a:noFill/>
        <a:ln w="28575" cmpd="dbl">
          <a:solidFill>
            <a:srgbClr val="FF0000"/>
          </a:solidFill>
          <a:prstDash val="solid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t" anchorCtr="0">
          <a:noAutofit/>
        </a:bodyPr>
        <a:lstStyle/>
        <a:p>
          <a:pPr algn="l"/>
          <a:r>
            <a:rPr kumimoji="1" lang="ja-JP" altLang="en-US" sz="18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現場閉所の達成状況は、まず、月ごとの現場閉所率を確認し、</a:t>
          </a:r>
          <a:r>
            <a:rPr kumimoji="1" lang="en-US" altLang="ja-JP" sz="18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4</a:t>
          </a:r>
          <a:r>
            <a:rPr kumimoji="1" lang="ja-JP" altLang="en-US" sz="18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週</a:t>
          </a:r>
          <a:r>
            <a:rPr kumimoji="1" lang="en-US" altLang="ja-JP" sz="18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8</a:t>
          </a:r>
          <a:r>
            <a:rPr kumimoji="1" lang="ja-JP" altLang="en-US" sz="1800">
              <a:solidFill>
                <a:srgbClr val="FF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休を達成できていない月があれば、工事全体の現場閉所率を確認する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EFA013-E281-4645-BAE6-0453547861D1}">
  <sheetPr>
    <tabColor rgb="FFFFFF00"/>
    <pageSetUpPr fitToPage="1"/>
  </sheetPr>
  <dimension ref="B1:BK132"/>
  <sheetViews>
    <sheetView topLeftCell="A88" zoomScaleNormal="100" workbookViewId="0">
      <selection activeCell="P16" sqref="P16"/>
    </sheetView>
  </sheetViews>
  <sheetFormatPr defaultRowHeight="13.5" x14ac:dyDescent="0.15"/>
  <cols>
    <col min="1" max="1" width="1.5" customWidth="1"/>
    <col min="2" max="2" width="5.125" customWidth="1"/>
    <col min="3" max="34" width="3.125" customWidth="1"/>
    <col min="35" max="35" width="5" customWidth="1"/>
    <col min="36" max="36" width="1.875" customWidth="1"/>
    <col min="37" max="37" width="5.5" customWidth="1"/>
    <col min="38" max="38" width="12.75" customWidth="1"/>
    <col min="39" max="39" width="8.25" customWidth="1"/>
    <col min="40" max="40" width="13.5" style="21" customWidth="1"/>
    <col min="41" max="41" width="1.25" customWidth="1"/>
    <col min="42" max="63" width="9" style="54"/>
  </cols>
  <sheetData>
    <row r="1" spans="2:63" ht="24" x14ac:dyDescent="0.15">
      <c r="B1" s="2" t="s">
        <v>42</v>
      </c>
      <c r="T1" s="2"/>
      <c r="AD1" s="2"/>
      <c r="AE1" s="2"/>
      <c r="AF1" s="2"/>
      <c r="AN1" s="81" t="s">
        <v>41</v>
      </c>
    </row>
    <row r="2" spans="2:63" ht="7.5" customHeight="1" x14ac:dyDescent="0.15"/>
    <row r="3" spans="2:63" ht="17.25" customHeight="1" x14ac:dyDescent="0.15">
      <c r="B3" s="3" t="s">
        <v>0</v>
      </c>
      <c r="C3" s="4"/>
      <c r="D3" s="4"/>
    </row>
    <row r="4" spans="2:63" ht="17.25" customHeight="1" x14ac:dyDescent="0.15">
      <c r="B4" s="4" t="s">
        <v>20</v>
      </c>
      <c r="C4" s="4"/>
      <c r="D4" s="4"/>
      <c r="AK4" s="82"/>
      <c r="AL4" s="82"/>
      <c r="AM4" s="82"/>
      <c r="AN4" s="82"/>
      <c r="AO4" s="82"/>
    </row>
    <row r="5" spans="2:63" ht="17.25" customHeight="1" x14ac:dyDescent="0.15">
      <c r="B5" s="4"/>
      <c r="C5" s="4"/>
      <c r="D5" s="4"/>
      <c r="Z5" s="57"/>
      <c r="AA5" s="58"/>
      <c r="AB5" s="58"/>
      <c r="AC5" s="58"/>
      <c r="AD5" s="58"/>
      <c r="AE5" s="58"/>
      <c r="AF5" s="58"/>
      <c r="AG5" s="58"/>
      <c r="AH5" s="58"/>
      <c r="AI5" s="59"/>
      <c r="AK5" s="82"/>
      <c r="AL5" s="82"/>
      <c r="AM5" s="82"/>
      <c r="AN5" s="82"/>
      <c r="AO5" s="82"/>
    </row>
    <row r="6" spans="2:63" x14ac:dyDescent="0.15">
      <c r="B6" s="53" t="s">
        <v>33</v>
      </c>
      <c r="C6" s="54"/>
      <c r="D6" s="54"/>
      <c r="E6" s="55"/>
      <c r="F6" s="54"/>
      <c r="G6" s="95">
        <v>45383</v>
      </c>
      <c r="H6" s="96"/>
      <c r="I6" s="96"/>
      <c r="J6" s="97"/>
      <c r="K6" s="52"/>
      <c r="L6" s="56" t="s">
        <v>26</v>
      </c>
      <c r="M6" s="98">
        <f>YEAR(G6)</f>
        <v>2024</v>
      </c>
      <c r="N6" s="98"/>
      <c r="O6" s="98"/>
      <c r="P6" s="98"/>
      <c r="Z6" s="60"/>
      <c r="AA6" s="61" t="s">
        <v>34</v>
      </c>
      <c r="AB6" s="61"/>
      <c r="AC6" s="61"/>
      <c r="AD6" s="61"/>
      <c r="AE6" s="61"/>
      <c r="AF6" s="61"/>
      <c r="AG6" s="61"/>
      <c r="AH6" s="61"/>
      <c r="AI6" s="62"/>
      <c r="AK6" s="82"/>
      <c r="AL6" s="82"/>
      <c r="AM6" s="82"/>
      <c r="AN6" s="82"/>
      <c r="AO6" s="82"/>
    </row>
    <row r="7" spans="2:63" x14ac:dyDescent="0.15">
      <c r="B7" s="21"/>
      <c r="C7" s="21"/>
      <c r="D7" s="21"/>
      <c r="E7" s="50"/>
      <c r="F7" s="21"/>
      <c r="G7" s="99"/>
      <c r="H7" s="99"/>
      <c r="I7" s="99"/>
      <c r="J7" s="99"/>
      <c r="K7" s="50"/>
      <c r="Z7" s="60"/>
      <c r="AA7" s="63" t="s">
        <v>11</v>
      </c>
      <c r="AB7" s="61" t="s">
        <v>30</v>
      </c>
      <c r="AC7" s="61"/>
      <c r="AD7" s="61"/>
      <c r="AE7" s="61"/>
      <c r="AF7" s="61"/>
      <c r="AG7" s="61"/>
      <c r="AH7" s="61"/>
      <c r="AI7" s="62"/>
      <c r="AK7" s="76"/>
      <c r="AL7" s="76"/>
      <c r="AM7" s="76"/>
      <c r="AN7" s="76"/>
      <c r="AO7" s="76"/>
    </row>
    <row r="8" spans="2:63" x14ac:dyDescent="0.15">
      <c r="D8" s="50"/>
      <c r="E8" s="51"/>
      <c r="F8" s="51"/>
      <c r="G8" s="50"/>
      <c r="H8" s="50"/>
      <c r="I8" s="50"/>
      <c r="J8" s="50"/>
      <c r="K8" s="50"/>
      <c r="Z8" s="60"/>
      <c r="AA8" s="63" t="s">
        <v>14</v>
      </c>
      <c r="AB8" s="61" t="s">
        <v>31</v>
      </c>
      <c r="AC8" s="61"/>
      <c r="AD8" s="61"/>
      <c r="AE8" s="61"/>
      <c r="AF8" s="61"/>
      <c r="AG8" s="61"/>
      <c r="AH8" s="61"/>
      <c r="AI8" s="62"/>
    </row>
    <row r="9" spans="2:63" ht="17.25" customHeight="1" x14ac:dyDescent="0.15">
      <c r="Z9" s="60"/>
      <c r="AA9" s="63"/>
      <c r="AB9" s="61" t="s">
        <v>35</v>
      </c>
      <c r="AC9" s="61"/>
      <c r="AD9" s="61"/>
      <c r="AE9" s="61"/>
      <c r="AF9" s="61"/>
      <c r="AG9" s="61"/>
      <c r="AH9" s="61"/>
      <c r="AI9" s="64"/>
      <c r="AJ9" s="28"/>
      <c r="AK9" s="70"/>
      <c r="AL9" s="69"/>
      <c r="AM9" s="69"/>
      <c r="AN9" s="69"/>
      <c r="AO9" s="49"/>
    </row>
    <row r="10" spans="2:63" ht="17.25" customHeight="1" x14ac:dyDescent="0.15">
      <c r="Z10" s="60"/>
      <c r="AA10" s="63" t="s">
        <v>17</v>
      </c>
      <c r="AB10" s="61" t="s">
        <v>28</v>
      </c>
      <c r="AC10" s="61"/>
      <c r="AD10" s="61"/>
      <c r="AE10" s="61"/>
      <c r="AF10" s="61"/>
      <c r="AG10" s="61"/>
      <c r="AH10" s="61"/>
      <c r="AI10" s="64"/>
      <c r="AJ10" s="28"/>
      <c r="AK10" s="28"/>
      <c r="AL10" s="28"/>
      <c r="AM10" s="28"/>
      <c r="AN10" s="28"/>
      <c r="AO10" s="28"/>
    </row>
    <row r="11" spans="2:63" ht="6.75" customHeight="1" x14ac:dyDescent="0.15">
      <c r="Z11" s="65"/>
      <c r="AA11" s="66"/>
      <c r="AB11" s="67"/>
      <c r="AC11" s="67"/>
      <c r="AD11" s="67"/>
      <c r="AE11" s="67"/>
      <c r="AF11" s="67"/>
      <c r="AG11" s="67"/>
      <c r="AH11" s="67"/>
      <c r="AI11" s="68"/>
      <c r="AJ11" s="28"/>
      <c r="AK11" s="28"/>
      <c r="AL11" s="28"/>
      <c r="AM11" s="28"/>
      <c r="AN11" s="28"/>
      <c r="AO11" s="28"/>
    </row>
    <row r="12" spans="2:63" ht="16.5" customHeight="1" thickBot="1" x14ac:dyDescent="0.2">
      <c r="Q12" s="25"/>
      <c r="AG12" s="27"/>
      <c r="AH12" s="28"/>
      <c r="AI12" s="28"/>
      <c r="AJ12" s="28"/>
      <c r="AK12" s="40" t="s">
        <v>37</v>
      </c>
      <c r="AL12" s="28"/>
      <c r="AM12" s="38"/>
      <c r="AN12" s="28"/>
      <c r="AO12" s="28"/>
    </row>
    <row r="13" spans="2:63" ht="13.5" customHeight="1" x14ac:dyDescent="0.15">
      <c r="B13" s="5" t="s">
        <v>1</v>
      </c>
      <c r="C13" s="100">
        <f>MONTH(G6)</f>
        <v>4</v>
      </c>
      <c r="D13" s="101">
        <f t="shared" ref="D13:AF13" si="0">+H5</f>
        <v>0</v>
      </c>
      <c r="E13" s="101">
        <f t="shared" si="0"/>
        <v>0</v>
      </c>
      <c r="F13" s="101">
        <f t="shared" si="0"/>
        <v>0</v>
      </c>
      <c r="G13" s="101">
        <f t="shared" si="0"/>
        <v>0</v>
      </c>
      <c r="H13" s="101">
        <f t="shared" si="0"/>
        <v>0</v>
      </c>
      <c r="I13" s="101">
        <f t="shared" si="0"/>
        <v>0</v>
      </c>
      <c r="J13" s="101">
        <f t="shared" si="0"/>
        <v>0</v>
      </c>
      <c r="K13" s="101">
        <f t="shared" si="0"/>
        <v>0</v>
      </c>
      <c r="L13" s="101">
        <f t="shared" si="0"/>
        <v>0</v>
      </c>
      <c r="M13" s="101">
        <f t="shared" si="0"/>
        <v>0</v>
      </c>
      <c r="N13" s="101">
        <f t="shared" si="0"/>
        <v>0</v>
      </c>
      <c r="O13" s="101">
        <f t="shared" si="0"/>
        <v>0</v>
      </c>
      <c r="P13" s="101">
        <f t="shared" si="0"/>
        <v>0</v>
      </c>
      <c r="Q13" s="101">
        <f t="shared" si="0"/>
        <v>0</v>
      </c>
      <c r="R13" s="101">
        <f t="shared" si="0"/>
        <v>0</v>
      </c>
      <c r="S13" s="101">
        <f t="shared" si="0"/>
        <v>0</v>
      </c>
      <c r="T13" s="101">
        <f t="shared" si="0"/>
        <v>0</v>
      </c>
      <c r="U13" s="101">
        <f t="shared" si="0"/>
        <v>0</v>
      </c>
      <c r="V13" s="101">
        <f t="shared" si="0"/>
        <v>0</v>
      </c>
      <c r="W13" s="101">
        <f t="shared" si="0"/>
        <v>0</v>
      </c>
      <c r="X13" s="101">
        <f t="shared" si="0"/>
        <v>0</v>
      </c>
      <c r="Y13" s="101">
        <f t="shared" si="0"/>
        <v>0</v>
      </c>
      <c r="Z13" s="101">
        <f t="shared" si="0"/>
        <v>0</v>
      </c>
      <c r="AA13" s="101">
        <f t="shared" si="0"/>
        <v>0</v>
      </c>
      <c r="AB13" s="101">
        <f t="shared" si="0"/>
        <v>0</v>
      </c>
      <c r="AC13" s="101">
        <f t="shared" si="0"/>
        <v>0</v>
      </c>
      <c r="AD13" s="101">
        <f t="shared" si="0"/>
        <v>0</v>
      </c>
      <c r="AE13" s="101">
        <f t="shared" si="0"/>
        <v>0</v>
      </c>
      <c r="AF13" s="101">
        <f t="shared" si="0"/>
        <v>0</v>
      </c>
      <c r="AG13" s="102" t="e">
        <f>+#REF!</f>
        <v>#REF!</v>
      </c>
      <c r="AH13" s="103" t="s">
        <v>12</v>
      </c>
      <c r="AI13" s="108" t="s">
        <v>13</v>
      </c>
      <c r="AK13" s="106" t="s">
        <v>3</v>
      </c>
      <c r="AL13" s="36" t="s">
        <v>16</v>
      </c>
      <c r="AM13" s="37">
        <f>COUNTIF(C17:AG17,"")+COUNTIF(C17:AG17,"○")</f>
        <v>31</v>
      </c>
      <c r="AO13" s="21"/>
    </row>
    <row r="14" spans="2:63" ht="14.25" thickBot="1" x14ac:dyDescent="0.2">
      <c r="B14" s="6" t="s">
        <v>2</v>
      </c>
      <c r="C14" s="26">
        <f>DATE($M$6,C13,1)</f>
        <v>45383</v>
      </c>
      <c r="D14" s="26">
        <f>C14+1</f>
        <v>45384</v>
      </c>
      <c r="E14" s="26">
        <f t="shared" ref="E14:AF14" si="1">D14+1</f>
        <v>45385</v>
      </c>
      <c r="F14" s="26">
        <f t="shared" si="1"/>
        <v>45386</v>
      </c>
      <c r="G14" s="26">
        <f t="shared" si="1"/>
        <v>45387</v>
      </c>
      <c r="H14" s="26">
        <f t="shared" si="1"/>
        <v>45388</v>
      </c>
      <c r="I14" s="26">
        <f t="shared" si="1"/>
        <v>45389</v>
      </c>
      <c r="J14" s="26">
        <f t="shared" si="1"/>
        <v>45390</v>
      </c>
      <c r="K14" s="26">
        <f t="shared" si="1"/>
        <v>45391</v>
      </c>
      <c r="L14" s="26">
        <f t="shared" si="1"/>
        <v>45392</v>
      </c>
      <c r="M14" s="26">
        <f t="shared" si="1"/>
        <v>45393</v>
      </c>
      <c r="N14" s="26">
        <f t="shared" si="1"/>
        <v>45394</v>
      </c>
      <c r="O14" s="26">
        <f t="shared" si="1"/>
        <v>45395</v>
      </c>
      <c r="P14" s="26">
        <f t="shared" si="1"/>
        <v>45396</v>
      </c>
      <c r="Q14" s="26">
        <f t="shared" si="1"/>
        <v>45397</v>
      </c>
      <c r="R14" s="26">
        <f t="shared" si="1"/>
        <v>45398</v>
      </c>
      <c r="S14" s="26">
        <f t="shared" si="1"/>
        <v>45399</v>
      </c>
      <c r="T14" s="26">
        <f t="shared" si="1"/>
        <v>45400</v>
      </c>
      <c r="U14" s="26">
        <f t="shared" si="1"/>
        <v>45401</v>
      </c>
      <c r="V14" s="26">
        <f t="shared" si="1"/>
        <v>45402</v>
      </c>
      <c r="W14" s="26">
        <f t="shared" si="1"/>
        <v>45403</v>
      </c>
      <c r="X14" s="26">
        <f t="shared" si="1"/>
        <v>45404</v>
      </c>
      <c r="Y14" s="26">
        <f t="shared" si="1"/>
        <v>45405</v>
      </c>
      <c r="Z14" s="26">
        <f t="shared" si="1"/>
        <v>45406</v>
      </c>
      <c r="AA14" s="26">
        <f t="shared" si="1"/>
        <v>45407</v>
      </c>
      <c r="AB14" s="26">
        <f t="shared" si="1"/>
        <v>45408</v>
      </c>
      <c r="AC14" s="26">
        <f t="shared" si="1"/>
        <v>45409</v>
      </c>
      <c r="AD14" s="26">
        <f t="shared" si="1"/>
        <v>45410</v>
      </c>
      <c r="AE14" s="26">
        <f t="shared" si="1"/>
        <v>45411</v>
      </c>
      <c r="AF14" s="26">
        <f t="shared" si="1"/>
        <v>45412</v>
      </c>
      <c r="AG14" s="13" t="s">
        <v>17</v>
      </c>
      <c r="AH14" s="104"/>
      <c r="AI14" s="109"/>
      <c r="AK14" s="106"/>
      <c r="AL14" s="34" t="s">
        <v>24</v>
      </c>
      <c r="AM14" s="77">
        <f>COUNTIF(C17:AG17,"○")</f>
        <v>0</v>
      </c>
    </row>
    <row r="15" spans="2:63" ht="14.25" thickBot="1" x14ac:dyDescent="0.2">
      <c r="B15" s="6" t="s">
        <v>5</v>
      </c>
      <c r="C15" s="13" t="str">
        <f>TEXT(WEEKDAY(+C14),"aaa")</f>
        <v>月</v>
      </c>
      <c r="D15" s="13" t="str">
        <f t="shared" ref="D15:AF15" si="2">TEXT(WEEKDAY(+D14),"aaa")</f>
        <v>火</v>
      </c>
      <c r="E15" s="13" t="str">
        <f t="shared" si="2"/>
        <v>水</v>
      </c>
      <c r="F15" s="13" t="str">
        <f t="shared" si="2"/>
        <v>木</v>
      </c>
      <c r="G15" s="13" t="str">
        <f t="shared" si="2"/>
        <v>金</v>
      </c>
      <c r="H15" s="13" t="str">
        <f t="shared" si="2"/>
        <v>土</v>
      </c>
      <c r="I15" s="13" t="str">
        <f t="shared" si="2"/>
        <v>日</v>
      </c>
      <c r="J15" s="13" t="str">
        <f t="shared" si="2"/>
        <v>月</v>
      </c>
      <c r="K15" s="13" t="str">
        <f t="shared" si="2"/>
        <v>火</v>
      </c>
      <c r="L15" s="13" t="str">
        <f t="shared" si="2"/>
        <v>水</v>
      </c>
      <c r="M15" s="13" t="str">
        <f t="shared" si="2"/>
        <v>木</v>
      </c>
      <c r="N15" s="13" t="str">
        <f t="shared" si="2"/>
        <v>金</v>
      </c>
      <c r="O15" s="13" t="str">
        <f t="shared" si="2"/>
        <v>土</v>
      </c>
      <c r="P15" s="13" t="str">
        <f t="shared" si="2"/>
        <v>日</v>
      </c>
      <c r="Q15" s="13" t="str">
        <f t="shared" si="2"/>
        <v>月</v>
      </c>
      <c r="R15" s="13" t="str">
        <f t="shared" si="2"/>
        <v>火</v>
      </c>
      <c r="S15" s="13" t="str">
        <f t="shared" si="2"/>
        <v>水</v>
      </c>
      <c r="T15" s="13" t="str">
        <f t="shared" si="2"/>
        <v>木</v>
      </c>
      <c r="U15" s="13" t="str">
        <f t="shared" si="2"/>
        <v>金</v>
      </c>
      <c r="V15" s="13" t="str">
        <f t="shared" si="2"/>
        <v>土</v>
      </c>
      <c r="W15" s="13" t="str">
        <f t="shared" si="2"/>
        <v>日</v>
      </c>
      <c r="X15" s="13" t="str">
        <f t="shared" si="2"/>
        <v>月</v>
      </c>
      <c r="Y15" s="13" t="str">
        <f t="shared" si="2"/>
        <v>火</v>
      </c>
      <c r="Z15" s="13" t="str">
        <f t="shared" si="2"/>
        <v>水</v>
      </c>
      <c r="AA15" s="13" t="str">
        <f t="shared" si="2"/>
        <v>木</v>
      </c>
      <c r="AB15" s="13" t="str">
        <f t="shared" si="2"/>
        <v>金</v>
      </c>
      <c r="AC15" s="13" t="str">
        <f t="shared" si="2"/>
        <v>土</v>
      </c>
      <c r="AD15" s="13" t="str">
        <f t="shared" si="2"/>
        <v>日</v>
      </c>
      <c r="AE15" s="13" t="str">
        <f t="shared" si="2"/>
        <v>月</v>
      </c>
      <c r="AF15" s="13" t="str">
        <f t="shared" si="2"/>
        <v>火</v>
      </c>
      <c r="AG15" s="13" t="s">
        <v>17</v>
      </c>
      <c r="AH15" s="104"/>
      <c r="AI15" s="109"/>
      <c r="AK15" s="106"/>
      <c r="AL15" s="34" t="s">
        <v>25</v>
      </c>
      <c r="AM15" s="79">
        <f>IFERROR(+AM14/AM13,"")</f>
        <v>0</v>
      </c>
      <c r="AN15" s="39" t="str">
        <f>IF(AM15="","",IF(AM15&gt;=0.285,"4週8休以上",IF(AM15&lt;0.285,"4週8休未満")))</f>
        <v>4週8休未満</v>
      </c>
    </row>
    <row r="16" spans="2:63" s="1" customFormat="1" ht="60" customHeight="1" x14ac:dyDescent="0.15">
      <c r="B16" s="8" t="s">
        <v>6</v>
      </c>
      <c r="C16" s="14"/>
      <c r="D16" s="14"/>
      <c r="E16" s="14"/>
      <c r="F16" s="14"/>
      <c r="G16" s="14"/>
      <c r="H16" s="14"/>
      <c r="I16" s="14"/>
      <c r="J16" s="22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7"/>
      <c r="AA16" s="14"/>
      <c r="AB16" s="17"/>
      <c r="AC16" s="23"/>
      <c r="AD16" s="14"/>
      <c r="AE16" s="14"/>
      <c r="AF16" s="14"/>
      <c r="AG16" s="14"/>
      <c r="AH16" s="105"/>
      <c r="AI16" s="110"/>
      <c r="AK16" s="107" t="s">
        <v>4</v>
      </c>
      <c r="AL16" s="35" t="s">
        <v>16</v>
      </c>
      <c r="AM16" s="78">
        <f>COUNTIF(C18:AG18,"")+COUNTIF(C18:AG18,"●")</f>
        <v>31</v>
      </c>
      <c r="AN16" s="29"/>
      <c r="AP16" s="93"/>
      <c r="AQ16" s="93"/>
      <c r="AR16" s="93"/>
      <c r="AS16" s="93"/>
      <c r="AT16" s="93"/>
      <c r="AU16" s="93"/>
      <c r="AV16" s="93"/>
      <c r="AW16" s="93"/>
      <c r="AX16" s="93"/>
      <c r="AY16" s="93"/>
      <c r="AZ16" s="93"/>
      <c r="BA16" s="93"/>
      <c r="BB16" s="93"/>
      <c r="BC16" s="93"/>
      <c r="BD16" s="93"/>
      <c r="BE16" s="93"/>
      <c r="BF16" s="93"/>
      <c r="BG16" s="93"/>
      <c r="BH16" s="93"/>
      <c r="BI16" s="93"/>
      <c r="BJ16" s="93"/>
      <c r="BK16" s="93"/>
    </row>
    <row r="17" spans="2:63" s="72" customFormat="1" ht="14.25" thickBot="1" x14ac:dyDescent="0.2">
      <c r="B17" s="6" t="s">
        <v>3</v>
      </c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9">
        <f>COUNTIF(C17:AG17,"○")</f>
        <v>0</v>
      </c>
      <c r="AI17" s="11">
        <f>+AH17</f>
        <v>0</v>
      </c>
      <c r="AK17" s="107"/>
      <c r="AL17" s="34" t="s">
        <v>24</v>
      </c>
      <c r="AM17" s="77">
        <f>COUNTIF(C18:AG18,"●")</f>
        <v>0</v>
      </c>
      <c r="AN17" s="24"/>
      <c r="AP17" s="94"/>
      <c r="AQ17" s="94"/>
      <c r="AR17" s="94"/>
      <c r="AS17" s="94"/>
      <c r="AT17" s="94"/>
      <c r="AU17" s="94"/>
      <c r="AV17" s="94"/>
      <c r="AW17" s="94"/>
      <c r="AX17" s="94"/>
      <c r="AY17" s="94"/>
      <c r="AZ17" s="94"/>
      <c r="BA17" s="94"/>
      <c r="BB17" s="94"/>
      <c r="BC17" s="94"/>
      <c r="BD17" s="94"/>
      <c r="BE17" s="94"/>
      <c r="BF17" s="94"/>
      <c r="BG17" s="94"/>
      <c r="BH17" s="94"/>
      <c r="BI17" s="94"/>
      <c r="BJ17" s="94"/>
      <c r="BK17" s="94"/>
    </row>
    <row r="18" spans="2:63" s="72" customFormat="1" ht="14.25" thickBot="1" x14ac:dyDescent="0.2">
      <c r="B18" s="7" t="s">
        <v>4</v>
      </c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0">
        <f>COUNTIF(C18:AG18,"●")</f>
        <v>0</v>
      </c>
      <c r="AI18" s="12">
        <f>+AH18</f>
        <v>0</v>
      </c>
      <c r="AK18" s="107"/>
      <c r="AL18" s="34" t="s">
        <v>25</v>
      </c>
      <c r="AM18" s="79">
        <f>IFERROR(+AM17/AM16,"")</f>
        <v>0</v>
      </c>
      <c r="AN18" s="39" t="str">
        <f>IF(AM18="","",IF(AM18&gt;=0.285,"4週8休以上",IF(AM18&lt;0.285,"4週8休未満")))</f>
        <v>4週8休未満</v>
      </c>
      <c r="AP18" s="94"/>
      <c r="AQ18" s="94"/>
      <c r="AR18" s="94"/>
      <c r="AS18" s="94"/>
      <c r="AT18" s="94"/>
      <c r="AU18" s="94"/>
      <c r="AV18" s="94"/>
      <c r="AW18" s="94"/>
      <c r="AX18" s="94"/>
      <c r="AY18" s="94"/>
      <c r="AZ18" s="94"/>
      <c r="BA18" s="94"/>
      <c r="BB18" s="94"/>
      <c r="BC18" s="94"/>
      <c r="BD18" s="94"/>
      <c r="BE18" s="94"/>
      <c r="BF18" s="94"/>
      <c r="BG18" s="94"/>
      <c r="BH18" s="94"/>
      <c r="BI18" s="94"/>
      <c r="BJ18" s="94"/>
      <c r="BK18" s="94"/>
    </row>
    <row r="19" spans="2:63" ht="14.25" thickBot="1" x14ac:dyDescent="0.2">
      <c r="AM19" s="21"/>
    </row>
    <row r="20" spans="2:63" ht="13.5" customHeight="1" x14ac:dyDescent="0.15">
      <c r="B20" s="5" t="s">
        <v>1</v>
      </c>
      <c r="C20" s="100">
        <f>C13+MONTH(1)</f>
        <v>5</v>
      </c>
      <c r="D20" s="101"/>
      <c r="E20" s="101"/>
      <c r="F20" s="101"/>
      <c r="G20" s="101"/>
      <c r="H20" s="101"/>
      <c r="I20" s="101"/>
      <c r="J20" s="101"/>
      <c r="K20" s="101"/>
      <c r="L20" s="101"/>
      <c r="M20" s="101"/>
      <c r="N20" s="101"/>
      <c r="O20" s="101"/>
      <c r="P20" s="101"/>
      <c r="Q20" s="101"/>
      <c r="R20" s="101"/>
      <c r="S20" s="101"/>
      <c r="T20" s="101"/>
      <c r="U20" s="101"/>
      <c r="V20" s="101"/>
      <c r="W20" s="101"/>
      <c r="X20" s="101"/>
      <c r="Y20" s="101"/>
      <c r="Z20" s="101"/>
      <c r="AA20" s="101"/>
      <c r="AB20" s="101"/>
      <c r="AC20" s="101"/>
      <c r="AD20" s="101"/>
      <c r="AE20" s="101"/>
      <c r="AF20" s="101"/>
      <c r="AG20" s="101"/>
      <c r="AH20" s="103" t="s">
        <v>12</v>
      </c>
      <c r="AI20" s="108" t="s">
        <v>13</v>
      </c>
      <c r="AK20" s="106" t="s">
        <v>3</v>
      </c>
      <c r="AL20" s="36" t="s">
        <v>16</v>
      </c>
      <c r="AM20" s="37">
        <f>COUNTIF(C24:AG24,"")+COUNTIF(C24:AG24,"○")</f>
        <v>31</v>
      </c>
    </row>
    <row r="21" spans="2:63" ht="14.25" thickBot="1" x14ac:dyDescent="0.2">
      <c r="B21" s="6" t="s">
        <v>2</v>
      </c>
      <c r="C21" s="26">
        <f>DATE($M$6,C20,1)</f>
        <v>45413</v>
      </c>
      <c r="D21" s="26">
        <f>C21+1</f>
        <v>45414</v>
      </c>
      <c r="E21" s="26">
        <f t="shared" ref="E21:AG21" si="3">D21+1</f>
        <v>45415</v>
      </c>
      <c r="F21" s="26">
        <f t="shared" si="3"/>
        <v>45416</v>
      </c>
      <c r="G21" s="26">
        <f t="shared" si="3"/>
        <v>45417</v>
      </c>
      <c r="H21" s="26">
        <f t="shared" si="3"/>
        <v>45418</v>
      </c>
      <c r="I21" s="26">
        <f t="shared" si="3"/>
        <v>45419</v>
      </c>
      <c r="J21" s="26">
        <f t="shared" si="3"/>
        <v>45420</v>
      </c>
      <c r="K21" s="26">
        <f t="shared" si="3"/>
        <v>45421</v>
      </c>
      <c r="L21" s="26">
        <f t="shared" si="3"/>
        <v>45422</v>
      </c>
      <c r="M21" s="26">
        <f t="shared" si="3"/>
        <v>45423</v>
      </c>
      <c r="N21" s="26">
        <f t="shared" si="3"/>
        <v>45424</v>
      </c>
      <c r="O21" s="26">
        <f t="shared" si="3"/>
        <v>45425</v>
      </c>
      <c r="P21" s="26">
        <f t="shared" si="3"/>
        <v>45426</v>
      </c>
      <c r="Q21" s="26">
        <f t="shared" si="3"/>
        <v>45427</v>
      </c>
      <c r="R21" s="26">
        <f t="shared" si="3"/>
        <v>45428</v>
      </c>
      <c r="S21" s="26">
        <f t="shared" si="3"/>
        <v>45429</v>
      </c>
      <c r="T21" s="26">
        <f t="shared" si="3"/>
        <v>45430</v>
      </c>
      <c r="U21" s="26">
        <f t="shared" si="3"/>
        <v>45431</v>
      </c>
      <c r="V21" s="26">
        <f t="shared" si="3"/>
        <v>45432</v>
      </c>
      <c r="W21" s="26">
        <f t="shared" si="3"/>
        <v>45433</v>
      </c>
      <c r="X21" s="26">
        <f t="shared" si="3"/>
        <v>45434</v>
      </c>
      <c r="Y21" s="26">
        <f t="shared" si="3"/>
        <v>45435</v>
      </c>
      <c r="Z21" s="26">
        <f t="shared" si="3"/>
        <v>45436</v>
      </c>
      <c r="AA21" s="26">
        <f t="shared" si="3"/>
        <v>45437</v>
      </c>
      <c r="AB21" s="26">
        <f t="shared" si="3"/>
        <v>45438</v>
      </c>
      <c r="AC21" s="26">
        <f t="shared" si="3"/>
        <v>45439</v>
      </c>
      <c r="AD21" s="26">
        <f t="shared" si="3"/>
        <v>45440</v>
      </c>
      <c r="AE21" s="26">
        <f t="shared" si="3"/>
        <v>45441</v>
      </c>
      <c r="AF21" s="26">
        <f t="shared" si="3"/>
        <v>45442</v>
      </c>
      <c r="AG21" s="26">
        <f t="shared" si="3"/>
        <v>45443</v>
      </c>
      <c r="AH21" s="104"/>
      <c r="AI21" s="109"/>
      <c r="AK21" s="106"/>
      <c r="AL21" s="34" t="s">
        <v>24</v>
      </c>
      <c r="AM21" s="77">
        <f>COUNTIF(C24:AG24,"○")</f>
        <v>0</v>
      </c>
    </row>
    <row r="22" spans="2:63" ht="14.25" thickBot="1" x14ac:dyDescent="0.2">
      <c r="B22" s="6" t="s">
        <v>5</v>
      </c>
      <c r="C22" s="13" t="str">
        <f>TEXT(WEEKDAY(+C21),"aaa")</f>
        <v>水</v>
      </c>
      <c r="D22" s="13" t="str">
        <f t="shared" ref="D22:AG22" si="4">TEXT(WEEKDAY(+D21),"aaa")</f>
        <v>木</v>
      </c>
      <c r="E22" s="13" t="str">
        <f t="shared" si="4"/>
        <v>金</v>
      </c>
      <c r="F22" s="13" t="str">
        <f t="shared" si="4"/>
        <v>土</v>
      </c>
      <c r="G22" s="13" t="str">
        <f t="shared" si="4"/>
        <v>日</v>
      </c>
      <c r="H22" s="13" t="str">
        <f t="shared" si="4"/>
        <v>月</v>
      </c>
      <c r="I22" s="13" t="str">
        <f t="shared" si="4"/>
        <v>火</v>
      </c>
      <c r="J22" s="13" t="str">
        <f t="shared" si="4"/>
        <v>水</v>
      </c>
      <c r="K22" s="13" t="str">
        <f t="shared" si="4"/>
        <v>木</v>
      </c>
      <c r="L22" s="13" t="str">
        <f t="shared" si="4"/>
        <v>金</v>
      </c>
      <c r="M22" s="13" t="str">
        <f t="shared" si="4"/>
        <v>土</v>
      </c>
      <c r="N22" s="13" t="str">
        <f t="shared" si="4"/>
        <v>日</v>
      </c>
      <c r="O22" s="13" t="str">
        <f t="shared" si="4"/>
        <v>月</v>
      </c>
      <c r="P22" s="13" t="str">
        <f t="shared" si="4"/>
        <v>火</v>
      </c>
      <c r="Q22" s="13" t="str">
        <f t="shared" si="4"/>
        <v>水</v>
      </c>
      <c r="R22" s="13" t="str">
        <f t="shared" si="4"/>
        <v>木</v>
      </c>
      <c r="S22" s="13" t="str">
        <f t="shared" si="4"/>
        <v>金</v>
      </c>
      <c r="T22" s="13" t="str">
        <f t="shared" si="4"/>
        <v>土</v>
      </c>
      <c r="U22" s="13" t="str">
        <f t="shared" si="4"/>
        <v>日</v>
      </c>
      <c r="V22" s="13" t="str">
        <f t="shared" si="4"/>
        <v>月</v>
      </c>
      <c r="W22" s="13" t="str">
        <f t="shared" si="4"/>
        <v>火</v>
      </c>
      <c r="X22" s="13" t="str">
        <f t="shared" si="4"/>
        <v>水</v>
      </c>
      <c r="Y22" s="13" t="str">
        <f t="shared" si="4"/>
        <v>木</v>
      </c>
      <c r="Z22" s="13" t="str">
        <f t="shared" si="4"/>
        <v>金</v>
      </c>
      <c r="AA22" s="13" t="str">
        <f t="shared" si="4"/>
        <v>土</v>
      </c>
      <c r="AB22" s="13" t="str">
        <f t="shared" si="4"/>
        <v>日</v>
      </c>
      <c r="AC22" s="13" t="str">
        <f t="shared" si="4"/>
        <v>月</v>
      </c>
      <c r="AD22" s="13" t="str">
        <f t="shared" si="4"/>
        <v>火</v>
      </c>
      <c r="AE22" s="13" t="str">
        <f t="shared" si="4"/>
        <v>水</v>
      </c>
      <c r="AF22" s="13" t="str">
        <f t="shared" si="4"/>
        <v>木</v>
      </c>
      <c r="AG22" s="13" t="str">
        <f t="shared" si="4"/>
        <v>金</v>
      </c>
      <c r="AH22" s="104"/>
      <c r="AI22" s="109"/>
      <c r="AK22" s="106"/>
      <c r="AL22" s="34" t="s">
        <v>25</v>
      </c>
      <c r="AM22" s="79">
        <f>IFERROR(+AM21/AM20,"")</f>
        <v>0</v>
      </c>
      <c r="AN22" s="39" t="str">
        <f>IF(AM22="","",IF(AM22&gt;=0.285,"4週8休以上",IF(AM22&lt;0.285,"4週8休未満")))</f>
        <v>4週8休未満</v>
      </c>
    </row>
    <row r="23" spans="2:63" s="1" customFormat="1" ht="60" customHeight="1" x14ac:dyDescent="0.15">
      <c r="B23" s="8" t="s">
        <v>6</v>
      </c>
      <c r="C23" s="14"/>
      <c r="D23" s="14"/>
      <c r="E23" s="14"/>
      <c r="F23" s="14"/>
      <c r="G23" s="14"/>
      <c r="H23" s="14"/>
      <c r="I23" s="14"/>
      <c r="J23" s="14"/>
      <c r="K23" s="22"/>
      <c r="L23" s="14"/>
      <c r="M23" s="14"/>
      <c r="N23" s="17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7"/>
      <c r="AD23" s="14"/>
      <c r="AE23" s="14"/>
      <c r="AF23" s="14"/>
      <c r="AG23" s="14"/>
      <c r="AH23" s="105"/>
      <c r="AI23" s="110"/>
      <c r="AK23" s="107" t="s">
        <v>4</v>
      </c>
      <c r="AL23" s="35" t="s">
        <v>16</v>
      </c>
      <c r="AM23" s="78">
        <f>COUNTIF(C25:AG25,"")+COUNTIF(C25:AG25,"●")</f>
        <v>31</v>
      </c>
      <c r="AN23" s="29"/>
      <c r="AP23" s="93"/>
      <c r="AQ23" s="93"/>
      <c r="AR23" s="93"/>
      <c r="AS23" s="93"/>
      <c r="AT23" s="93"/>
      <c r="AU23" s="93"/>
      <c r="AV23" s="93"/>
      <c r="AW23" s="93"/>
      <c r="AX23" s="93"/>
      <c r="AY23" s="93"/>
      <c r="AZ23" s="93"/>
      <c r="BA23" s="93"/>
      <c r="BB23" s="93"/>
      <c r="BC23" s="93"/>
      <c r="BD23" s="93"/>
      <c r="BE23" s="93"/>
      <c r="BF23" s="93"/>
      <c r="BG23" s="93"/>
      <c r="BH23" s="93"/>
      <c r="BI23" s="93"/>
      <c r="BJ23" s="93"/>
      <c r="BK23" s="93"/>
    </row>
    <row r="24" spans="2:63" s="72" customFormat="1" ht="14.25" thickBot="1" x14ac:dyDescent="0.2">
      <c r="B24" s="6" t="s">
        <v>3</v>
      </c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9">
        <f>COUNTIF(C24:AG24,"○")</f>
        <v>0</v>
      </c>
      <c r="AI24" s="11">
        <f>+AH24+AI17</f>
        <v>0</v>
      </c>
      <c r="AK24" s="107"/>
      <c r="AL24" s="34" t="s">
        <v>24</v>
      </c>
      <c r="AM24" s="77">
        <f>COUNTIF(C25:AG25,"●")</f>
        <v>0</v>
      </c>
      <c r="AN24" s="24"/>
      <c r="AP24" s="94"/>
      <c r="AQ24" s="94"/>
      <c r="AR24" s="94"/>
      <c r="AS24" s="94"/>
      <c r="AT24" s="94"/>
      <c r="AU24" s="94"/>
      <c r="AV24" s="94"/>
      <c r="AW24" s="94"/>
      <c r="AX24" s="94"/>
      <c r="AY24" s="94"/>
      <c r="AZ24" s="94"/>
      <c r="BA24" s="94"/>
      <c r="BB24" s="94"/>
      <c r="BC24" s="94"/>
      <c r="BD24" s="94"/>
      <c r="BE24" s="94"/>
      <c r="BF24" s="94"/>
      <c r="BG24" s="94"/>
      <c r="BH24" s="94"/>
      <c r="BI24" s="94"/>
      <c r="BJ24" s="94"/>
      <c r="BK24" s="94"/>
    </row>
    <row r="25" spans="2:63" s="72" customFormat="1" ht="14.25" thickBot="1" x14ac:dyDescent="0.2">
      <c r="B25" s="7" t="s">
        <v>4</v>
      </c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/>
      <c r="AD25" s="15"/>
      <c r="AE25" s="15"/>
      <c r="AF25" s="15"/>
      <c r="AG25" s="15"/>
      <c r="AH25" s="10">
        <f>COUNTIF(C25:AG25,"●")</f>
        <v>0</v>
      </c>
      <c r="AI25" s="12">
        <f>+AH25+AI18</f>
        <v>0</v>
      </c>
      <c r="AK25" s="107"/>
      <c r="AL25" s="34" t="s">
        <v>25</v>
      </c>
      <c r="AM25" s="79">
        <f>IFERROR(+AM24/AM23,"")</f>
        <v>0</v>
      </c>
      <c r="AN25" s="39" t="str">
        <f>IF(AM25="","",IF(AM25&gt;=0.285,"4週8休以上",IF(AM25&lt;0.285,"4週8休未満")))</f>
        <v>4週8休未満</v>
      </c>
      <c r="AP25" s="94"/>
      <c r="AQ25" s="94"/>
      <c r="AR25" s="94"/>
      <c r="AS25" s="94"/>
      <c r="AT25" s="94"/>
      <c r="AU25" s="94"/>
      <c r="AV25" s="94"/>
      <c r="AW25" s="94"/>
      <c r="AX25" s="94"/>
      <c r="AY25" s="94"/>
      <c r="AZ25" s="94"/>
      <c r="BA25" s="94"/>
      <c r="BB25" s="94"/>
      <c r="BC25" s="94"/>
      <c r="BD25" s="94"/>
      <c r="BE25" s="94"/>
      <c r="BF25" s="94"/>
      <c r="BG25" s="94"/>
      <c r="BH25" s="94"/>
      <c r="BI25" s="94"/>
      <c r="BJ25" s="94"/>
      <c r="BK25" s="94"/>
    </row>
    <row r="26" spans="2:63" ht="14.25" thickBot="1" x14ac:dyDescent="0.2">
      <c r="AM26" s="21"/>
    </row>
    <row r="27" spans="2:63" ht="13.5" customHeight="1" x14ac:dyDescent="0.15">
      <c r="B27" s="5" t="s">
        <v>1</v>
      </c>
      <c r="C27" s="100">
        <f>C20+MONTH(1)</f>
        <v>6</v>
      </c>
      <c r="D27" s="101"/>
      <c r="E27" s="101"/>
      <c r="F27" s="101"/>
      <c r="G27" s="101"/>
      <c r="H27" s="101"/>
      <c r="I27" s="101"/>
      <c r="J27" s="101"/>
      <c r="K27" s="101"/>
      <c r="L27" s="101"/>
      <c r="M27" s="101"/>
      <c r="N27" s="101"/>
      <c r="O27" s="101"/>
      <c r="P27" s="101"/>
      <c r="Q27" s="101"/>
      <c r="R27" s="101"/>
      <c r="S27" s="101"/>
      <c r="T27" s="101"/>
      <c r="U27" s="101"/>
      <c r="V27" s="101"/>
      <c r="W27" s="101"/>
      <c r="X27" s="101"/>
      <c r="Y27" s="101"/>
      <c r="Z27" s="101"/>
      <c r="AA27" s="101"/>
      <c r="AB27" s="101"/>
      <c r="AC27" s="101"/>
      <c r="AD27" s="101"/>
      <c r="AE27" s="101"/>
      <c r="AF27" s="101"/>
      <c r="AG27" s="101"/>
      <c r="AH27" s="103" t="s">
        <v>12</v>
      </c>
      <c r="AI27" s="108" t="s">
        <v>13</v>
      </c>
      <c r="AK27" s="106" t="s">
        <v>3</v>
      </c>
      <c r="AL27" s="36" t="s">
        <v>16</v>
      </c>
      <c r="AM27" s="37">
        <f>COUNTIF(C31:AG31,"")+COUNTIF(C31:AG31,"○")</f>
        <v>30</v>
      </c>
    </row>
    <row r="28" spans="2:63" ht="14.25" thickBot="1" x14ac:dyDescent="0.2">
      <c r="B28" s="6" t="s">
        <v>2</v>
      </c>
      <c r="C28" s="26">
        <f>DATE($M$6,C27,1)</f>
        <v>45444</v>
      </c>
      <c r="D28" s="26">
        <f>C28+1</f>
        <v>45445</v>
      </c>
      <c r="E28" s="26">
        <f t="shared" ref="E28:AF28" si="5">D28+1</f>
        <v>45446</v>
      </c>
      <c r="F28" s="26">
        <f t="shared" si="5"/>
        <v>45447</v>
      </c>
      <c r="G28" s="26">
        <f t="shared" si="5"/>
        <v>45448</v>
      </c>
      <c r="H28" s="26">
        <f t="shared" si="5"/>
        <v>45449</v>
      </c>
      <c r="I28" s="26">
        <f t="shared" si="5"/>
        <v>45450</v>
      </c>
      <c r="J28" s="26">
        <f t="shared" si="5"/>
        <v>45451</v>
      </c>
      <c r="K28" s="26">
        <f t="shared" si="5"/>
        <v>45452</v>
      </c>
      <c r="L28" s="26">
        <f t="shared" si="5"/>
        <v>45453</v>
      </c>
      <c r="M28" s="26">
        <f t="shared" si="5"/>
        <v>45454</v>
      </c>
      <c r="N28" s="26">
        <f t="shared" si="5"/>
        <v>45455</v>
      </c>
      <c r="O28" s="26">
        <f t="shared" si="5"/>
        <v>45456</v>
      </c>
      <c r="P28" s="26">
        <f t="shared" si="5"/>
        <v>45457</v>
      </c>
      <c r="Q28" s="26">
        <f t="shared" si="5"/>
        <v>45458</v>
      </c>
      <c r="R28" s="26">
        <f t="shared" si="5"/>
        <v>45459</v>
      </c>
      <c r="S28" s="26">
        <f t="shared" si="5"/>
        <v>45460</v>
      </c>
      <c r="T28" s="26">
        <f t="shared" si="5"/>
        <v>45461</v>
      </c>
      <c r="U28" s="26">
        <f t="shared" si="5"/>
        <v>45462</v>
      </c>
      <c r="V28" s="26">
        <f t="shared" si="5"/>
        <v>45463</v>
      </c>
      <c r="W28" s="26">
        <f t="shared" si="5"/>
        <v>45464</v>
      </c>
      <c r="X28" s="26">
        <f t="shared" si="5"/>
        <v>45465</v>
      </c>
      <c r="Y28" s="26">
        <f t="shared" si="5"/>
        <v>45466</v>
      </c>
      <c r="Z28" s="26">
        <f t="shared" si="5"/>
        <v>45467</v>
      </c>
      <c r="AA28" s="26">
        <f t="shared" si="5"/>
        <v>45468</v>
      </c>
      <c r="AB28" s="26">
        <f t="shared" si="5"/>
        <v>45469</v>
      </c>
      <c r="AC28" s="26">
        <f t="shared" si="5"/>
        <v>45470</v>
      </c>
      <c r="AD28" s="26">
        <f t="shared" si="5"/>
        <v>45471</v>
      </c>
      <c r="AE28" s="26">
        <f t="shared" si="5"/>
        <v>45472</v>
      </c>
      <c r="AF28" s="26">
        <f t="shared" si="5"/>
        <v>45473</v>
      </c>
      <c r="AG28" s="13" t="s">
        <v>17</v>
      </c>
      <c r="AH28" s="104"/>
      <c r="AI28" s="109"/>
      <c r="AK28" s="106"/>
      <c r="AL28" s="34" t="s">
        <v>24</v>
      </c>
      <c r="AM28" s="77">
        <f>COUNTIF(C31:AG31,"○")</f>
        <v>0</v>
      </c>
    </row>
    <row r="29" spans="2:63" ht="14.25" thickBot="1" x14ac:dyDescent="0.2">
      <c r="B29" s="6" t="s">
        <v>5</v>
      </c>
      <c r="C29" s="13" t="str">
        <f>TEXT(WEEKDAY(+C28),"aaa")</f>
        <v>土</v>
      </c>
      <c r="D29" s="13" t="str">
        <f t="shared" ref="D29:AF29" si="6">TEXT(WEEKDAY(+D28),"aaa")</f>
        <v>日</v>
      </c>
      <c r="E29" s="13" t="str">
        <f t="shared" si="6"/>
        <v>月</v>
      </c>
      <c r="F29" s="13" t="str">
        <f t="shared" si="6"/>
        <v>火</v>
      </c>
      <c r="G29" s="13" t="str">
        <f t="shared" si="6"/>
        <v>水</v>
      </c>
      <c r="H29" s="13" t="str">
        <f t="shared" si="6"/>
        <v>木</v>
      </c>
      <c r="I29" s="13" t="str">
        <f t="shared" si="6"/>
        <v>金</v>
      </c>
      <c r="J29" s="13" t="str">
        <f t="shared" si="6"/>
        <v>土</v>
      </c>
      <c r="K29" s="13" t="str">
        <f t="shared" si="6"/>
        <v>日</v>
      </c>
      <c r="L29" s="13" t="str">
        <f t="shared" si="6"/>
        <v>月</v>
      </c>
      <c r="M29" s="13" t="str">
        <f t="shared" si="6"/>
        <v>火</v>
      </c>
      <c r="N29" s="13" t="str">
        <f t="shared" si="6"/>
        <v>水</v>
      </c>
      <c r="O29" s="13" t="str">
        <f t="shared" si="6"/>
        <v>木</v>
      </c>
      <c r="P29" s="13" t="str">
        <f t="shared" si="6"/>
        <v>金</v>
      </c>
      <c r="Q29" s="13" t="str">
        <f t="shared" si="6"/>
        <v>土</v>
      </c>
      <c r="R29" s="13" t="str">
        <f t="shared" si="6"/>
        <v>日</v>
      </c>
      <c r="S29" s="13" t="str">
        <f t="shared" si="6"/>
        <v>月</v>
      </c>
      <c r="T29" s="13" t="str">
        <f t="shared" si="6"/>
        <v>火</v>
      </c>
      <c r="U29" s="13" t="str">
        <f t="shared" si="6"/>
        <v>水</v>
      </c>
      <c r="V29" s="13" t="str">
        <f t="shared" si="6"/>
        <v>木</v>
      </c>
      <c r="W29" s="13" t="str">
        <f t="shared" si="6"/>
        <v>金</v>
      </c>
      <c r="X29" s="13" t="str">
        <f t="shared" si="6"/>
        <v>土</v>
      </c>
      <c r="Y29" s="13" t="str">
        <f t="shared" si="6"/>
        <v>日</v>
      </c>
      <c r="Z29" s="13" t="str">
        <f t="shared" si="6"/>
        <v>月</v>
      </c>
      <c r="AA29" s="13" t="str">
        <f t="shared" si="6"/>
        <v>火</v>
      </c>
      <c r="AB29" s="13" t="str">
        <f t="shared" si="6"/>
        <v>水</v>
      </c>
      <c r="AC29" s="13" t="str">
        <f t="shared" si="6"/>
        <v>木</v>
      </c>
      <c r="AD29" s="13" t="str">
        <f t="shared" si="6"/>
        <v>金</v>
      </c>
      <c r="AE29" s="13" t="str">
        <f t="shared" si="6"/>
        <v>土</v>
      </c>
      <c r="AF29" s="13" t="str">
        <f t="shared" si="6"/>
        <v>日</v>
      </c>
      <c r="AG29" s="13" t="s">
        <v>17</v>
      </c>
      <c r="AH29" s="104"/>
      <c r="AI29" s="109"/>
      <c r="AK29" s="106"/>
      <c r="AL29" s="34" t="s">
        <v>25</v>
      </c>
      <c r="AM29" s="79">
        <f>IFERROR(+AM28/AM27,"")</f>
        <v>0</v>
      </c>
      <c r="AN29" s="39" t="str">
        <f>IF(AM29="","",IF(AM29&gt;=0.285,"4週8休以上",IF(AM29&lt;0.285,"4週8休未満")))</f>
        <v>4週8休未満</v>
      </c>
    </row>
    <row r="30" spans="2:63" s="1" customFormat="1" ht="60" customHeight="1" x14ac:dyDescent="0.15">
      <c r="B30" s="8" t="s">
        <v>6</v>
      </c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05"/>
      <c r="AI30" s="110"/>
      <c r="AK30" s="107" t="s">
        <v>4</v>
      </c>
      <c r="AL30" s="35" t="s">
        <v>16</v>
      </c>
      <c r="AM30" s="78">
        <f>COUNTIF(C32:AG32,"")+COUNTIF(C32:AG32,"●")</f>
        <v>30</v>
      </c>
      <c r="AN30" s="29"/>
      <c r="AP30" s="93"/>
      <c r="AQ30" s="93"/>
      <c r="AR30" s="93"/>
      <c r="AS30" s="93"/>
      <c r="AT30" s="93"/>
      <c r="AU30" s="93"/>
      <c r="AV30" s="93"/>
      <c r="AW30" s="93"/>
      <c r="AX30" s="93"/>
      <c r="AY30" s="93"/>
      <c r="AZ30" s="93"/>
      <c r="BA30" s="93"/>
      <c r="BB30" s="93"/>
      <c r="BC30" s="93"/>
      <c r="BD30" s="93"/>
      <c r="BE30" s="93"/>
      <c r="BF30" s="93"/>
      <c r="BG30" s="93"/>
      <c r="BH30" s="93"/>
      <c r="BI30" s="93"/>
      <c r="BJ30" s="93"/>
      <c r="BK30" s="93"/>
    </row>
    <row r="31" spans="2:63" s="72" customFormat="1" ht="14.25" thickBot="1" x14ac:dyDescent="0.2">
      <c r="B31" s="6" t="s">
        <v>3</v>
      </c>
      <c r="C31" s="13"/>
      <c r="D31" s="13"/>
      <c r="E31" s="13"/>
      <c r="F31" s="13"/>
      <c r="G31" s="13"/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 t="s">
        <v>27</v>
      </c>
      <c r="AH31" s="9">
        <f>COUNTIF(C31:AG31,"○")</f>
        <v>0</v>
      </c>
      <c r="AI31" s="11">
        <f>+AH31+AI24</f>
        <v>0</v>
      </c>
      <c r="AK31" s="107"/>
      <c r="AL31" s="34" t="s">
        <v>24</v>
      </c>
      <c r="AM31" s="77">
        <f>COUNTIF(C32:AG32,"●")</f>
        <v>0</v>
      </c>
      <c r="AN31" s="24"/>
      <c r="AP31" s="94"/>
      <c r="AQ31" s="94"/>
      <c r="AR31" s="94"/>
      <c r="AS31" s="94"/>
      <c r="AT31" s="94"/>
      <c r="AU31" s="94"/>
      <c r="AV31" s="94"/>
      <c r="AW31" s="94"/>
      <c r="AX31" s="94"/>
      <c r="AY31" s="94"/>
      <c r="AZ31" s="94"/>
      <c r="BA31" s="94"/>
      <c r="BB31" s="94"/>
      <c r="BC31" s="94"/>
      <c r="BD31" s="94"/>
      <c r="BE31" s="94"/>
      <c r="BF31" s="94"/>
      <c r="BG31" s="94"/>
      <c r="BH31" s="94"/>
      <c r="BI31" s="94"/>
      <c r="BJ31" s="94"/>
      <c r="BK31" s="94"/>
    </row>
    <row r="32" spans="2:63" s="72" customFormat="1" ht="14.25" thickBot="1" x14ac:dyDescent="0.2">
      <c r="B32" s="7" t="s">
        <v>4</v>
      </c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 t="s">
        <v>27</v>
      </c>
      <c r="AH32" s="10">
        <f>COUNTIF(C32:AG32,"●")</f>
        <v>0</v>
      </c>
      <c r="AI32" s="12">
        <f>+AH32+AI25</f>
        <v>0</v>
      </c>
      <c r="AK32" s="107"/>
      <c r="AL32" s="34" t="s">
        <v>25</v>
      </c>
      <c r="AM32" s="79">
        <f>IFERROR(+AM31/AM30,"")</f>
        <v>0</v>
      </c>
      <c r="AN32" s="39" t="str">
        <f>IF(AM32="","",IF(AM32&gt;=0.285,"4週8休以上",IF(AM32&lt;0.285,"4週8休未満")))</f>
        <v>4週8休未満</v>
      </c>
      <c r="AP32" s="94"/>
      <c r="AQ32" s="94"/>
      <c r="AR32" s="94"/>
      <c r="AS32" s="94"/>
      <c r="AT32" s="94"/>
      <c r="AU32" s="94"/>
      <c r="AV32" s="94"/>
      <c r="AW32" s="94"/>
      <c r="AX32" s="94"/>
      <c r="AY32" s="94"/>
      <c r="AZ32" s="94"/>
      <c r="BA32" s="94"/>
      <c r="BB32" s="94"/>
      <c r="BC32" s="94"/>
      <c r="BD32" s="94"/>
      <c r="BE32" s="94"/>
      <c r="BF32" s="94"/>
      <c r="BG32" s="94"/>
      <c r="BH32" s="94"/>
      <c r="BI32" s="94"/>
      <c r="BJ32" s="94"/>
      <c r="BK32" s="94"/>
    </row>
    <row r="33" spans="2:63" ht="14.25" thickBot="1" x14ac:dyDescent="0.2">
      <c r="AM33" s="21"/>
    </row>
    <row r="34" spans="2:63" ht="13.5" customHeight="1" x14ac:dyDescent="0.15">
      <c r="B34" s="5" t="s">
        <v>1</v>
      </c>
      <c r="C34" s="100">
        <f>C27+MONTH(1)</f>
        <v>7</v>
      </c>
      <c r="D34" s="101"/>
      <c r="E34" s="101"/>
      <c r="F34" s="101"/>
      <c r="G34" s="101"/>
      <c r="H34" s="101"/>
      <c r="I34" s="101"/>
      <c r="J34" s="101"/>
      <c r="K34" s="101"/>
      <c r="L34" s="101"/>
      <c r="M34" s="101"/>
      <c r="N34" s="101"/>
      <c r="O34" s="101"/>
      <c r="P34" s="101"/>
      <c r="Q34" s="101"/>
      <c r="R34" s="101"/>
      <c r="S34" s="101"/>
      <c r="T34" s="101"/>
      <c r="U34" s="101"/>
      <c r="V34" s="101"/>
      <c r="W34" s="101"/>
      <c r="X34" s="101"/>
      <c r="Y34" s="101"/>
      <c r="Z34" s="101"/>
      <c r="AA34" s="101"/>
      <c r="AB34" s="101"/>
      <c r="AC34" s="101"/>
      <c r="AD34" s="101"/>
      <c r="AE34" s="101"/>
      <c r="AF34" s="101"/>
      <c r="AG34" s="101"/>
      <c r="AH34" s="103" t="s">
        <v>12</v>
      </c>
      <c r="AI34" s="108" t="s">
        <v>13</v>
      </c>
      <c r="AK34" s="106" t="s">
        <v>3</v>
      </c>
      <c r="AL34" s="36" t="s">
        <v>16</v>
      </c>
      <c r="AM34" s="37">
        <f>COUNTIF(C38:AG38,"")+COUNTIF(C38:AG38,"○")</f>
        <v>31</v>
      </c>
    </row>
    <row r="35" spans="2:63" ht="14.25" thickBot="1" x14ac:dyDescent="0.2">
      <c r="B35" s="6" t="s">
        <v>2</v>
      </c>
      <c r="C35" s="26">
        <f>DATE($M$6,C34,1)</f>
        <v>45474</v>
      </c>
      <c r="D35" s="26">
        <f>C35+1</f>
        <v>45475</v>
      </c>
      <c r="E35" s="26">
        <f t="shared" ref="E35:AG35" si="7">D35+1</f>
        <v>45476</v>
      </c>
      <c r="F35" s="26">
        <f t="shared" si="7"/>
        <v>45477</v>
      </c>
      <c r="G35" s="26">
        <f t="shared" si="7"/>
        <v>45478</v>
      </c>
      <c r="H35" s="26">
        <f t="shared" si="7"/>
        <v>45479</v>
      </c>
      <c r="I35" s="26">
        <f t="shared" si="7"/>
        <v>45480</v>
      </c>
      <c r="J35" s="26">
        <f t="shared" si="7"/>
        <v>45481</v>
      </c>
      <c r="K35" s="26">
        <f t="shared" si="7"/>
        <v>45482</v>
      </c>
      <c r="L35" s="26">
        <f t="shared" si="7"/>
        <v>45483</v>
      </c>
      <c r="M35" s="26">
        <f t="shared" si="7"/>
        <v>45484</v>
      </c>
      <c r="N35" s="26">
        <f t="shared" si="7"/>
        <v>45485</v>
      </c>
      <c r="O35" s="26">
        <f t="shared" si="7"/>
        <v>45486</v>
      </c>
      <c r="P35" s="26">
        <f t="shared" si="7"/>
        <v>45487</v>
      </c>
      <c r="Q35" s="26">
        <f t="shared" si="7"/>
        <v>45488</v>
      </c>
      <c r="R35" s="26">
        <f t="shared" si="7"/>
        <v>45489</v>
      </c>
      <c r="S35" s="26">
        <f t="shared" si="7"/>
        <v>45490</v>
      </c>
      <c r="T35" s="26">
        <f t="shared" si="7"/>
        <v>45491</v>
      </c>
      <c r="U35" s="26">
        <f t="shared" si="7"/>
        <v>45492</v>
      </c>
      <c r="V35" s="26">
        <f t="shared" si="7"/>
        <v>45493</v>
      </c>
      <c r="W35" s="26">
        <f t="shared" si="7"/>
        <v>45494</v>
      </c>
      <c r="X35" s="26">
        <f t="shared" si="7"/>
        <v>45495</v>
      </c>
      <c r="Y35" s="26">
        <f t="shared" si="7"/>
        <v>45496</v>
      </c>
      <c r="Z35" s="26">
        <f t="shared" si="7"/>
        <v>45497</v>
      </c>
      <c r="AA35" s="26">
        <f t="shared" si="7"/>
        <v>45498</v>
      </c>
      <c r="AB35" s="26">
        <f t="shared" si="7"/>
        <v>45499</v>
      </c>
      <c r="AC35" s="26">
        <f t="shared" si="7"/>
        <v>45500</v>
      </c>
      <c r="AD35" s="26">
        <f t="shared" si="7"/>
        <v>45501</v>
      </c>
      <c r="AE35" s="26">
        <f t="shared" si="7"/>
        <v>45502</v>
      </c>
      <c r="AF35" s="26">
        <f t="shared" si="7"/>
        <v>45503</v>
      </c>
      <c r="AG35" s="26">
        <f t="shared" si="7"/>
        <v>45504</v>
      </c>
      <c r="AH35" s="104"/>
      <c r="AI35" s="109"/>
      <c r="AK35" s="106"/>
      <c r="AL35" s="34" t="s">
        <v>24</v>
      </c>
      <c r="AM35" s="77">
        <f>COUNTIF(C38:AG38,"○")</f>
        <v>0</v>
      </c>
    </row>
    <row r="36" spans="2:63" ht="14.25" thickBot="1" x14ac:dyDescent="0.2">
      <c r="B36" s="6" t="s">
        <v>5</v>
      </c>
      <c r="C36" s="13" t="str">
        <f>TEXT(WEEKDAY(+C35),"aaa")</f>
        <v>月</v>
      </c>
      <c r="D36" s="13" t="str">
        <f t="shared" ref="D36:AG36" si="8">TEXT(WEEKDAY(+D35),"aaa")</f>
        <v>火</v>
      </c>
      <c r="E36" s="13" t="str">
        <f t="shared" si="8"/>
        <v>水</v>
      </c>
      <c r="F36" s="13" t="str">
        <f t="shared" si="8"/>
        <v>木</v>
      </c>
      <c r="G36" s="13" t="str">
        <f t="shared" si="8"/>
        <v>金</v>
      </c>
      <c r="H36" s="13" t="str">
        <f t="shared" si="8"/>
        <v>土</v>
      </c>
      <c r="I36" s="13" t="str">
        <f t="shared" si="8"/>
        <v>日</v>
      </c>
      <c r="J36" s="13" t="str">
        <f t="shared" si="8"/>
        <v>月</v>
      </c>
      <c r="K36" s="13" t="str">
        <f t="shared" si="8"/>
        <v>火</v>
      </c>
      <c r="L36" s="13" t="str">
        <f t="shared" si="8"/>
        <v>水</v>
      </c>
      <c r="M36" s="13" t="str">
        <f t="shared" si="8"/>
        <v>木</v>
      </c>
      <c r="N36" s="13" t="str">
        <f t="shared" si="8"/>
        <v>金</v>
      </c>
      <c r="O36" s="13" t="str">
        <f t="shared" si="8"/>
        <v>土</v>
      </c>
      <c r="P36" s="13" t="str">
        <f t="shared" si="8"/>
        <v>日</v>
      </c>
      <c r="Q36" s="13" t="str">
        <f t="shared" si="8"/>
        <v>月</v>
      </c>
      <c r="R36" s="13" t="str">
        <f t="shared" si="8"/>
        <v>火</v>
      </c>
      <c r="S36" s="13" t="str">
        <f t="shared" si="8"/>
        <v>水</v>
      </c>
      <c r="T36" s="13" t="str">
        <f t="shared" si="8"/>
        <v>木</v>
      </c>
      <c r="U36" s="13" t="str">
        <f t="shared" si="8"/>
        <v>金</v>
      </c>
      <c r="V36" s="13" t="str">
        <f t="shared" si="8"/>
        <v>土</v>
      </c>
      <c r="W36" s="13" t="str">
        <f t="shared" si="8"/>
        <v>日</v>
      </c>
      <c r="X36" s="13" t="str">
        <f t="shared" si="8"/>
        <v>月</v>
      </c>
      <c r="Y36" s="13" t="str">
        <f t="shared" si="8"/>
        <v>火</v>
      </c>
      <c r="Z36" s="13" t="str">
        <f t="shared" si="8"/>
        <v>水</v>
      </c>
      <c r="AA36" s="13" t="str">
        <f t="shared" si="8"/>
        <v>木</v>
      </c>
      <c r="AB36" s="13" t="str">
        <f t="shared" si="8"/>
        <v>金</v>
      </c>
      <c r="AC36" s="13" t="str">
        <f t="shared" si="8"/>
        <v>土</v>
      </c>
      <c r="AD36" s="13" t="str">
        <f t="shared" si="8"/>
        <v>日</v>
      </c>
      <c r="AE36" s="13" t="str">
        <f t="shared" si="8"/>
        <v>月</v>
      </c>
      <c r="AF36" s="13" t="str">
        <f t="shared" si="8"/>
        <v>火</v>
      </c>
      <c r="AG36" s="13" t="str">
        <f t="shared" si="8"/>
        <v>水</v>
      </c>
      <c r="AH36" s="104"/>
      <c r="AI36" s="109"/>
      <c r="AK36" s="106"/>
      <c r="AL36" s="34" t="s">
        <v>25</v>
      </c>
      <c r="AM36" s="79">
        <f>IFERROR(+AM35/AM34,"")</f>
        <v>0</v>
      </c>
      <c r="AN36" s="39" t="str">
        <f>IF(AM36="","",IF(AM36&gt;=0.285,"4週8休以上",IF(AM36&lt;0.285,"4週8休未満")))</f>
        <v>4週8休未満</v>
      </c>
    </row>
    <row r="37" spans="2:63" s="1" customFormat="1" ht="60" customHeight="1" x14ac:dyDescent="0.15">
      <c r="B37" s="8" t="s">
        <v>6</v>
      </c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05"/>
      <c r="AI37" s="110"/>
      <c r="AK37" s="107" t="s">
        <v>4</v>
      </c>
      <c r="AL37" s="35" t="s">
        <v>16</v>
      </c>
      <c r="AM37" s="78">
        <f>COUNTIF(C39:AG39,"")+COUNTIF(C39:AG39,"●")</f>
        <v>31</v>
      </c>
      <c r="AN37" s="29"/>
      <c r="AP37" s="93"/>
      <c r="AQ37" s="93"/>
      <c r="AR37" s="93"/>
      <c r="AS37" s="93"/>
      <c r="AT37" s="93"/>
      <c r="AU37" s="93"/>
      <c r="AV37" s="93"/>
      <c r="AW37" s="93"/>
      <c r="AX37" s="93"/>
      <c r="AY37" s="93"/>
      <c r="AZ37" s="93"/>
      <c r="BA37" s="93"/>
      <c r="BB37" s="93"/>
      <c r="BC37" s="93"/>
      <c r="BD37" s="93"/>
      <c r="BE37" s="93"/>
      <c r="BF37" s="93"/>
      <c r="BG37" s="93"/>
      <c r="BH37" s="93"/>
      <c r="BI37" s="93"/>
      <c r="BJ37" s="93"/>
      <c r="BK37" s="93"/>
    </row>
    <row r="38" spans="2:63" s="72" customFormat="1" ht="14.25" thickBot="1" x14ac:dyDescent="0.2">
      <c r="B38" s="6" t="s">
        <v>3</v>
      </c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9">
        <f>COUNTIF(C38:AG38,"○")</f>
        <v>0</v>
      </c>
      <c r="AI38" s="11">
        <f>+AH38+AI31</f>
        <v>0</v>
      </c>
      <c r="AK38" s="107"/>
      <c r="AL38" s="34" t="s">
        <v>24</v>
      </c>
      <c r="AM38" s="77">
        <f>COUNTIF(C39:AG39,"●")</f>
        <v>0</v>
      </c>
      <c r="AN38" s="24"/>
      <c r="AP38" s="94"/>
      <c r="AQ38" s="94"/>
      <c r="AR38" s="94"/>
      <c r="AS38" s="94"/>
      <c r="AT38" s="94"/>
      <c r="AU38" s="94"/>
      <c r="AV38" s="94"/>
      <c r="AW38" s="94"/>
      <c r="AX38" s="94"/>
      <c r="AY38" s="94"/>
      <c r="AZ38" s="94"/>
      <c r="BA38" s="94"/>
      <c r="BB38" s="94"/>
      <c r="BC38" s="94"/>
      <c r="BD38" s="94"/>
      <c r="BE38" s="94"/>
      <c r="BF38" s="94"/>
      <c r="BG38" s="94"/>
      <c r="BH38" s="94"/>
      <c r="BI38" s="94"/>
      <c r="BJ38" s="94"/>
      <c r="BK38" s="94"/>
    </row>
    <row r="39" spans="2:63" s="72" customFormat="1" ht="14.25" thickBot="1" x14ac:dyDescent="0.2">
      <c r="B39" s="7" t="s">
        <v>4</v>
      </c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/>
      <c r="Z39" s="15"/>
      <c r="AA39" s="15"/>
      <c r="AB39" s="15"/>
      <c r="AC39" s="15"/>
      <c r="AD39" s="15"/>
      <c r="AE39" s="15"/>
      <c r="AF39" s="15"/>
      <c r="AG39" s="15"/>
      <c r="AH39" s="10">
        <f>COUNTIF(C39:AG39,"●")</f>
        <v>0</v>
      </c>
      <c r="AI39" s="12">
        <f>+AH39+AI32</f>
        <v>0</v>
      </c>
      <c r="AK39" s="107"/>
      <c r="AL39" s="34" t="s">
        <v>25</v>
      </c>
      <c r="AM39" s="79">
        <f>IFERROR(+AM38/AM37,"")</f>
        <v>0</v>
      </c>
      <c r="AN39" s="39" t="str">
        <f>IF(AM39="","",IF(AM39&gt;=0.285,"4週8休以上",IF(AM39&lt;0.285,"4週8休未満")))</f>
        <v>4週8休未満</v>
      </c>
      <c r="AP39" s="94"/>
      <c r="AQ39" s="94"/>
      <c r="AR39" s="94"/>
      <c r="AS39" s="94"/>
      <c r="AT39" s="94"/>
      <c r="AU39" s="94"/>
      <c r="AV39" s="94"/>
      <c r="AW39" s="94"/>
      <c r="AX39" s="94"/>
      <c r="AY39" s="94"/>
      <c r="AZ39" s="94"/>
      <c r="BA39" s="94"/>
      <c r="BB39" s="94"/>
      <c r="BC39" s="94"/>
      <c r="BD39" s="94"/>
      <c r="BE39" s="94"/>
      <c r="BF39" s="94"/>
      <c r="BG39" s="94"/>
      <c r="BH39" s="94"/>
      <c r="BI39" s="94"/>
      <c r="BJ39" s="94"/>
      <c r="BK39" s="94"/>
    </row>
    <row r="40" spans="2:63" ht="14.25" thickBot="1" x14ac:dyDescent="0.2">
      <c r="AM40" s="21"/>
    </row>
    <row r="41" spans="2:63" ht="13.5" customHeight="1" x14ac:dyDescent="0.15">
      <c r="B41" s="5" t="s">
        <v>1</v>
      </c>
      <c r="C41" s="100">
        <f>C34+MONTH(1)</f>
        <v>8</v>
      </c>
      <c r="D41" s="101"/>
      <c r="E41" s="101"/>
      <c r="F41" s="101"/>
      <c r="G41" s="101"/>
      <c r="H41" s="101"/>
      <c r="I41" s="101"/>
      <c r="J41" s="101"/>
      <c r="K41" s="101"/>
      <c r="L41" s="101"/>
      <c r="M41" s="101"/>
      <c r="N41" s="101"/>
      <c r="O41" s="101"/>
      <c r="P41" s="101"/>
      <c r="Q41" s="101"/>
      <c r="R41" s="101"/>
      <c r="S41" s="101"/>
      <c r="T41" s="101"/>
      <c r="U41" s="101"/>
      <c r="V41" s="101"/>
      <c r="W41" s="101"/>
      <c r="X41" s="101"/>
      <c r="Y41" s="101"/>
      <c r="Z41" s="101"/>
      <c r="AA41" s="101"/>
      <c r="AB41" s="101"/>
      <c r="AC41" s="101"/>
      <c r="AD41" s="101"/>
      <c r="AE41" s="101"/>
      <c r="AF41" s="101"/>
      <c r="AG41" s="101"/>
      <c r="AH41" s="103" t="s">
        <v>12</v>
      </c>
      <c r="AI41" s="108" t="s">
        <v>13</v>
      </c>
      <c r="AK41" s="106" t="s">
        <v>3</v>
      </c>
      <c r="AL41" s="36" t="s">
        <v>16</v>
      </c>
      <c r="AM41" s="37">
        <f>COUNTIF(C45:AG45,"")+COUNTIF(C45:AG45,"○")</f>
        <v>28</v>
      </c>
    </row>
    <row r="42" spans="2:63" ht="14.25" thickBot="1" x14ac:dyDescent="0.2">
      <c r="B42" s="6" t="s">
        <v>2</v>
      </c>
      <c r="C42" s="26">
        <f>DATE($M$6,C41,1)</f>
        <v>45505</v>
      </c>
      <c r="D42" s="26">
        <f>C42+1</f>
        <v>45506</v>
      </c>
      <c r="E42" s="26">
        <f t="shared" ref="E42:AG42" si="9">D42+1</f>
        <v>45507</v>
      </c>
      <c r="F42" s="26">
        <f t="shared" si="9"/>
        <v>45508</v>
      </c>
      <c r="G42" s="26">
        <f t="shared" si="9"/>
        <v>45509</v>
      </c>
      <c r="H42" s="26">
        <f t="shared" si="9"/>
        <v>45510</v>
      </c>
      <c r="I42" s="26">
        <f t="shared" si="9"/>
        <v>45511</v>
      </c>
      <c r="J42" s="26">
        <f t="shared" si="9"/>
        <v>45512</v>
      </c>
      <c r="K42" s="26">
        <f t="shared" si="9"/>
        <v>45513</v>
      </c>
      <c r="L42" s="26">
        <f t="shared" si="9"/>
        <v>45514</v>
      </c>
      <c r="M42" s="26">
        <f t="shared" si="9"/>
        <v>45515</v>
      </c>
      <c r="N42" s="26">
        <f t="shared" si="9"/>
        <v>45516</v>
      </c>
      <c r="O42" s="30">
        <f t="shared" si="9"/>
        <v>45517</v>
      </c>
      <c r="P42" s="30">
        <f t="shared" si="9"/>
        <v>45518</v>
      </c>
      <c r="Q42" s="30">
        <f t="shared" si="9"/>
        <v>45519</v>
      </c>
      <c r="R42" s="26">
        <f t="shared" si="9"/>
        <v>45520</v>
      </c>
      <c r="S42" s="26">
        <f t="shared" si="9"/>
        <v>45521</v>
      </c>
      <c r="T42" s="26">
        <f t="shared" si="9"/>
        <v>45522</v>
      </c>
      <c r="U42" s="26">
        <f t="shared" si="9"/>
        <v>45523</v>
      </c>
      <c r="V42" s="26">
        <f t="shared" si="9"/>
        <v>45524</v>
      </c>
      <c r="W42" s="26">
        <f t="shared" si="9"/>
        <v>45525</v>
      </c>
      <c r="X42" s="26">
        <f t="shared" si="9"/>
        <v>45526</v>
      </c>
      <c r="Y42" s="26">
        <f t="shared" si="9"/>
        <v>45527</v>
      </c>
      <c r="Z42" s="26">
        <f t="shared" si="9"/>
        <v>45528</v>
      </c>
      <c r="AA42" s="26">
        <f t="shared" si="9"/>
        <v>45529</v>
      </c>
      <c r="AB42" s="26">
        <f t="shared" si="9"/>
        <v>45530</v>
      </c>
      <c r="AC42" s="26">
        <f t="shared" si="9"/>
        <v>45531</v>
      </c>
      <c r="AD42" s="26">
        <f t="shared" si="9"/>
        <v>45532</v>
      </c>
      <c r="AE42" s="26">
        <f t="shared" si="9"/>
        <v>45533</v>
      </c>
      <c r="AF42" s="26">
        <f t="shared" si="9"/>
        <v>45534</v>
      </c>
      <c r="AG42" s="26">
        <f t="shared" si="9"/>
        <v>45535</v>
      </c>
      <c r="AH42" s="104"/>
      <c r="AI42" s="109"/>
      <c r="AK42" s="106"/>
      <c r="AL42" s="34" t="s">
        <v>24</v>
      </c>
      <c r="AM42" s="77">
        <f>COUNTIF(C45:AG45,"○")</f>
        <v>0</v>
      </c>
    </row>
    <row r="43" spans="2:63" ht="14.25" thickBot="1" x14ac:dyDescent="0.2">
      <c r="B43" s="6" t="s">
        <v>5</v>
      </c>
      <c r="C43" s="13" t="str">
        <f>TEXT(WEEKDAY(+C42),"aaa")</f>
        <v>木</v>
      </c>
      <c r="D43" s="13" t="str">
        <f t="shared" ref="D43:AG43" si="10">TEXT(WEEKDAY(+D42),"aaa")</f>
        <v>金</v>
      </c>
      <c r="E43" s="13" t="str">
        <f t="shared" si="10"/>
        <v>土</v>
      </c>
      <c r="F43" s="13" t="str">
        <f t="shared" si="10"/>
        <v>日</v>
      </c>
      <c r="G43" s="13" t="str">
        <f t="shared" si="10"/>
        <v>月</v>
      </c>
      <c r="H43" s="13" t="str">
        <f t="shared" si="10"/>
        <v>火</v>
      </c>
      <c r="I43" s="13" t="str">
        <f t="shared" si="10"/>
        <v>水</v>
      </c>
      <c r="J43" s="13" t="str">
        <f t="shared" si="10"/>
        <v>木</v>
      </c>
      <c r="K43" s="13" t="str">
        <f t="shared" si="10"/>
        <v>金</v>
      </c>
      <c r="L43" s="13" t="str">
        <f t="shared" si="10"/>
        <v>土</v>
      </c>
      <c r="M43" s="13" t="str">
        <f t="shared" si="10"/>
        <v>日</v>
      </c>
      <c r="N43" s="13" t="str">
        <f t="shared" si="10"/>
        <v>月</v>
      </c>
      <c r="O43" s="31" t="str">
        <f t="shared" si="10"/>
        <v>火</v>
      </c>
      <c r="P43" s="31" t="str">
        <f t="shared" si="10"/>
        <v>水</v>
      </c>
      <c r="Q43" s="31" t="str">
        <f t="shared" si="10"/>
        <v>木</v>
      </c>
      <c r="R43" s="13" t="str">
        <f t="shared" si="10"/>
        <v>金</v>
      </c>
      <c r="S43" s="13" t="str">
        <f t="shared" si="10"/>
        <v>土</v>
      </c>
      <c r="T43" s="13" t="str">
        <f t="shared" si="10"/>
        <v>日</v>
      </c>
      <c r="U43" s="13" t="str">
        <f t="shared" si="10"/>
        <v>月</v>
      </c>
      <c r="V43" s="13" t="str">
        <f t="shared" si="10"/>
        <v>火</v>
      </c>
      <c r="W43" s="13" t="str">
        <f t="shared" si="10"/>
        <v>水</v>
      </c>
      <c r="X43" s="13" t="str">
        <f t="shared" si="10"/>
        <v>木</v>
      </c>
      <c r="Y43" s="13" t="str">
        <f t="shared" si="10"/>
        <v>金</v>
      </c>
      <c r="Z43" s="13" t="str">
        <f t="shared" si="10"/>
        <v>土</v>
      </c>
      <c r="AA43" s="13" t="str">
        <f t="shared" si="10"/>
        <v>日</v>
      </c>
      <c r="AB43" s="13" t="str">
        <f t="shared" si="10"/>
        <v>月</v>
      </c>
      <c r="AC43" s="13" t="str">
        <f t="shared" si="10"/>
        <v>火</v>
      </c>
      <c r="AD43" s="13" t="str">
        <f t="shared" si="10"/>
        <v>水</v>
      </c>
      <c r="AE43" s="13" t="str">
        <f t="shared" si="10"/>
        <v>木</v>
      </c>
      <c r="AF43" s="13" t="str">
        <f t="shared" si="10"/>
        <v>金</v>
      </c>
      <c r="AG43" s="13" t="str">
        <f t="shared" si="10"/>
        <v>土</v>
      </c>
      <c r="AH43" s="104"/>
      <c r="AI43" s="109"/>
      <c r="AK43" s="106"/>
      <c r="AL43" s="34" t="s">
        <v>25</v>
      </c>
      <c r="AM43" s="79">
        <f>IFERROR(+AM42/AM41,"")</f>
        <v>0</v>
      </c>
      <c r="AN43" s="39" t="str">
        <f>IF(AM43="","",IF(AM43&gt;=0.285,"4週8休以上",IF(AM43&lt;0.285,"4週8休未満")))</f>
        <v>4週8休未満</v>
      </c>
    </row>
    <row r="44" spans="2:63" s="1" customFormat="1" ht="60" customHeight="1" x14ac:dyDescent="0.15">
      <c r="B44" s="8" t="s">
        <v>6</v>
      </c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32"/>
      <c r="P44" s="32"/>
      <c r="Q44" s="32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4"/>
      <c r="AG44" s="14"/>
      <c r="AH44" s="105"/>
      <c r="AI44" s="110"/>
      <c r="AK44" s="107" t="s">
        <v>4</v>
      </c>
      <c r="AL44" s="35" t="s">
        <v>16</v>
      </c>
      <c r="AM44" s="78">
        <f>COUNTIF(C46:AG46,"")+COUNTIF(C46:AG46,"●")</f>
        <v>28</v>
      </c>
      <c r="AN44" s="29"/>
      <c r="AP44" s="93"/>
      <c r="AQ44" s="93"/>
      <c r="AR44" s="93"/>
      <c r="AS44" s="93"/>
      <c r="AT44" s="93"/>
      <c r="AU44" s="93"/>
      <c r="AV44" s="93"/>
      <c r="AW44" s="93"/>
      <c r="AX44" s="93"/>
      <c r="AY44" s="93"/>
      <c r="AZ44" s="93"/>
      <c r="BA44" s="93"/>
      <c r="BB44" s="93"/>
      <c r="BC44" s="93"/>
      <c r="BD44" s="93"/>
      <c r="BE44" s="93"/>
      <c r="BF44" s="93"/>
      <c r="BG44" s="93"/>
      <c r="BH44" s="93"/>
      <c r="BI44" s="93"/>
      <c r="BJ44" s="93"/>
      <c r="BK44" s="93"/>
    </row>
    <row r="45" spans="2:63" s="72" customFormat="1" ht="14.25" thickBot="1" x14ac:dyDescent="0.2">
      <c r="B45" s="6" t="s">
        <v>3</v>
      </c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31" t="s">
        <v>27</v>
      </c>
      <c r="P45" s="31" t="s">
        <v>27</v>
      </c>
      <c r="Q45" s="31" t="s">
        <v>27</v>
      </c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9">
        <f>COUNTIF(C45:AG45,"○")</f>
        <v>0</v>
      </c>
      <c r="AI45" s="11">
        <f>+AH45+AI38</f>
        <v>0</v>
      </c>
      <c r="AK45" s="107"/>
      <c r="AL45" s="34" t="s">
        <v>24</v>
      </c>
      <c r="AM45" s="77">
        <f>COUNTIF(C46:AG46,"●")</f>
        <v>0</v>
      </c>
      <c r="AN45" s="24"/>
      <c r="AP45" s="94"/>
      <c r="AQ45" s="94"/>
      <c r="AR45" s="94"/>
      <c r="AS45" s="94"/>
      <c r="AT45" s="94"/>
      <c r="AU45" s="94"/>
      <c r="AV45" s="94"/>
      <c r="AW45" s="94"/>
      <c r="AX45" s="94"/>
      <c r="AY45" s="94"/>
      <c r="AZ45" s="94"/>
      <c r="BA45" s="94"/>
      <c r="BB45" s="94"/>
      <c r="BC45" s="94"/>
      <c r="BD45" s="94"/>
      <c r="BE45" s="94"/>
      <c r="BF45" s="94"/>
      <c r="BG45" s="94"/>
      <c r="BH45" s="94"/>
      <c r="BI45" s="94"/>
      <c r="BJ45" s="94"/>
      <c r="BK45" s="94"/>
    </row>
    <row r="46" spans="2:63" s="72" customFormat="1" ht="14.25" thickBot="1" x14ac:dyDescent="0.2">
      <c r="B46" s="7" t="s">
        <v>4</v>
      </c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33" t="s">
        <v>27</v>
      </c>
      <c r="P46" s="33" t="s">
        <v>27</v>
      </c>
      <c r="Q46" s="33" t="s">
        <v>27</v>
      </c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10">
        <f>COUNTIF(C46:AG46,"●")</f>
        <v>0</v>
      </c>
      <c r="AI46" s="12">
        <f>+AH46+AI39</f>
        <v>0</v>
      </c>
      <c r="AK46" s="107"/>
      <c r="AL46" s="34" t="s">
        <v>25</v>
      </c>
      <c r="AM46" s="79">
        <f>IFERROR(+AM45/AM44,"")</f>
        <v>0</v>
      </c>
      <c r="AN46" s="39" t="str">
        <f>IF(AM46="","",IF(AM46&gt;=0.285,"4週8休以上",IF(AM46&lt;0.285,"4週8休未満")))</f>
        <v>4週8休未満</v>
      </c>
      <c r="AP46" s="94"/>
      <c r="AQ46" s="94"/>
      <c r="AR46" s="94"/>
      <c r="AS46" s="94"/>
      <c r="AT46" s="94"/>
      <c r="AU46" s="94"/>
      <c r="AV46" s="94"/>
      <c r="AW46" s="94"/>
      <c r="AX46" s="94"/>
      <c r="AY46" s="94"/>
      <c r="AZ46" s="94"/>
      <c r="BA46" s="94"/>
      <c r="BB46" s="94"/>
      <c r="BC46" s="94"/>
      <c r="BD46" s="94"/>
      <c r="BE46" s="94"/>
      <c r="BF46" s="94"/>
      <c r="BG46" s="94"/>
      <c r="BH46" s="94"/>
      <c r="BI46" s="94"/>
      <c r="BJ46" s="94"/>
      <c r="BK46" s="94"/>
    </row>
    <row r="47" spans="2:63" ht="14.25" thickBot="1" x14ac:dyDescent="0.2">
      <c r="AM47" s="21"/>
    </row>
    <row r="48" spans="2:63" ht="13.5" customHeight="1" x14ac:dyDescent="0.15">
      <c r="B48" s="5" t="s">
        <v>1</v>
      </c>
      <c r="C48" s="100">
        <f>C41+MONTH(1)</f>
        <v>9</v>
      </c>
      <c r="D48" s="101"/>
      <c r="E48" s="101"/>
      <c r="F48" s="101"/>
      <c r="G48" s="101"/>
      <c r="H48" s="101"/>
      <c r="I48" s="101"/>
      <c r="J48" s="101"/>
      <c r="K48" s="101"/>
      <c r="L48" s="101"/>
      <c r="M48" s="101"/>
      <c r="N48" s="101"/>
      <c r="O48" s="101"/>
      <c r="P48" s="101"/>
      <c r="Q48" s="101"/>
      <c r="R48" s="101"/>
      <c r="S48" s="101"/>
      <c r="T48" s="101"/>
      <c r="U48" s="101"/>
      <c r="V48" s="101"/>
      <c r="W48" s="101"/>
      <c r="X48" s="101"/>
      <c r="Y48" s="101"/>
      <c r="Z48" s="101"/>
      <c r="AA48" s="101"/>
      <c r="AB48" s="101"/>
      <c r="AC48" s="101"/>
      <c r="AD48" s="101"/>
      <c r="AE48" s="101"/>
      <c r="AF48" s="101"/>
      <c r="AG48" s="101"/>
      <c r="AH48" s="103" t="s">
        <v>12</v>
      </c>
      <c r="AI48" s="108" t="s">
        <v>13</v>
      </c>
      <c r="AK48" s="106" t="s">
        <v>3</v>
      </c>
      <c r="AL48" s="36" t="s">
        <v>16</v>
      </c>
      <c r="AM48" s="37">
        <f>COUNTIF(C52:AG52,"")+COUNTIF(C52:AG52,"○")</f>
        <v>31</v>
      </c>
    </row>
    <row r="49" spans="2:63" ht="14.25" thickBot="1" x14ac:dyDescent="0.2">
      <c r="B49" s="6" t="s">
        <v>2</v>
      </c>
      <c r="C49" s="26">
        <f>DATE($M$6,C48,1)</f>
        <v>45536</v>
      </c>
      <c r="D49" s="26">
        <f>C49+1</f>
        <v>45537</v>
      </c>
      <c r="E49" s="26">
        <f t="shared" ref="E49:AF49" si="11">D49+1</f>
        <v>45538</v>
      </c>
      <c r="F49" s="26">
        <f t="shared" si="11"/>
        <v>45539</v>
      </c>
      <c r="G49" s="26">
        <f t="shared" si="11"/>
        <v>45540</v>
      </c>
      <c r="H49" s="26">
        <f t="shared" si="11"/>
        <v>45541</v>
      </c>
      <c r="I49" s="26">
        <f t="shared" si="11"/>
        <v>45542</v>
      </c>
      <c r="J49" s="26">
        <f t="shared" si="11"/>
        <v>45543</v>
      </c>
      <c r="K49" s="26">
        <f t="shared" si="11"/>
        <v>45544</v>
      </c>
      <c r="L49" s="26">
        <f t="shared" si="11"/>
        <v>45545</v>
      </c>
      <c r="M49" s="26">
        <f t="shared" si="11"/>
        <v>45546</v>
      </c>
      <c r="N49" s="26">
        <f t="shared" si="11"/>
        <v>45547</v>
      </c>
      <c r="O49" s="26">
        <f t="shared" si="11"/>
        <v>45548</v>
      </c>
      <c r="P49" s="26">
        <f t="shared" si="11"/>
        <v>45549</v>
      </c>
      <c r="Q49" s="26">
        <f t="shared" si="11"/>
        <v>45550</v>
      </c>
      <c r="R49" s="26">
        <f t="shared" si="11"/>
        <v>45551</v>
      </c>
      <c r="S49" s="26">
        <f t="shared" si="11"/>
        <v>45552</v>
      </c>
      <c r="T49" s="26">
        <f t="shared" si="11"/>
        <v>45553</v>
      </c>
      <c r="U49" s="26">
        <f t="shared" si="11"/>
        <v>45554</v>
      </c>
      <c r="V49" s="26">
        <f t="shared" si="11"/>
        <v>45555</v>
      </c>
      <c r="W49" s="26">
        <f t="shared" si="11"/>
        <v>45556</v>
      </c>
      <c r="X49" s="26">
        <f t="shared" si="11"/>
        <v>45557</v>
      </c>
      <c r="Y49" s="26">
        <f t="shared" si="11"/>
        <v>45558</v>
      </c>
      <c r="Z49" s="26">
        <f t="shared" si="11"/>
        <v>45559</v>
      </c>
      <c r="AA49" s="26">
        <f t="shared" si="11"/>
        <v>45560</v>
      </c>
      <c r="AB49" s="26">
        <f t="shared" si="11"/>
        <v>45561</v>
      </c>
      <c r="AC49" s="26">
        <f t="shared" si="11"/>
        <v>45562</v>
      </c>
      <c r="AD49" s="26">
        <f t="shared" si="11"/>
        <v>45563</v>
      </c>
      <c r="AE49" s="26">
        <f t="shared" si="11"/>
        <v>45564</v>
      </c>
      <c r="AF49" s="26">
        <f t="shared" si="11"/>
        <v>45565</v>
      </c>
      <c r="AG49" s="13" t="s">
        <v>17</v>
      </c>
      <c r="AH49" s="104"/>
      <c r="AI49" s="109"/>
      <c r="AK49" s="106"/>
      <c r="AL49" s="34" t="s">
        <v>24</v>
      </c>
      <c r="AM49" s="77">
        <f>COUNTIF(C52:AG52,"○")</f>
        <v>0</v>
      </c>
    </row>
    <row r="50" spans="2:63" ht="14.25" thickBot="1" x14ac:dyDescent="0.2">
      <c r="B50" s="6" t="s">
        <v>5</v>
      </c>
      <c r="C50" s="13" t="str">
        <f>TEXT(WEEKDAY(+C49),"aaa")</f>
        <v>日</v>
      </c>
      <c r="D50" s="13" t="str">
        <f t="shared" ref="D50:AF50" si="12">TEXT(WEEKDAY(+D49),"aaa")</f>
        <v>月</v>
      </c>
      <c r="E50" s="13" t="str">
        <f t="shared" si="12"/>
        <v>火</v>
      </c>
      <c r="F50" s="13" t="str">
        <f t="shared" si="12"/>
        <v>水</v>
      </c>
      <c r="G50" s="13" t="str">
        <f t="shared" si="12"/>
        <v>木</v>
      </c>
      <c r="H50" s="13" t="str">
        <f t="shared" si="12"/>
        <v>金</v>
      </c>
      <c r="I50" s="13" t="str">
        <f t="shared" si="12"/>
        <v>土</v>
      </c>
      <c r="J50" s="13" t="str">
        <f t="shared" si="12"/>
        <v>日</v>
      </c>
      <c r="K50" s="13" t="str">
        <f t="shared" si="12"/>
        <v>月</v>
      </c>
      <c r="L50" s="13" t="str">
        <f t="shared" si="12"/>
        <v>火</v>
      </c>
      <c r="M50" s="13" t="str">
        <f t="shared" si="12"/>
        <v>水</v>
      </c>
      <c r="N50" s="13" t="str">
        <f t="shared" si="12"/>
        <v>木</v>
      </c>
      <c r="O50" s="13" t="str">
        <f t="shared" si="12"/>
        <v>金</v>
      </c>
      <c r="P50" s="13" t="str">
        <f t="shared" si="12"/>
        <v>土</v>
      </c>
      <c r="Q50" s="13" t="str">
        <f t="shared" si="12"/>
        <v>日</v>
      </c>
      <c r="R50" s="13" t="str">
        <f t="shared" si="12"/>
        <v>月</v>
      </c>
      <c r="S50" s="13" t="str">
        <f t="shared" si="12"/>
        <v>火</v>
      </c>
      <c r="T50" s="13" t="str">
        <f t="shared" si="12"/>
        <v>水</v>
      </c>
      <c r="U50" s="13" t="str">
        <f t="shared" si="12"/>
        <v>木</v>
      </c>
      <c r="V50" s="13" t="str">
        <f t="shared" si="12"/>
        <v>金</v>
      </c>
      <c r="W50" s="13" t="str">
        <f t="shared" si="12"/>
        <v>土</v>
      </c>
      <c r="X50" s="13" t="str">
        <f t="shared" si="12"/>
        <v>日</v>
      </c>
      <c r="Y50" s="13" t="str">
        <f t="shared" si="12"/>
        <v>月</v>
      </c>
      <c r="Z50" s="13" t="str">
        <f t="shared" si="12"/>
        <v>火</v>
      </c>
      <c r="AA50" s="13" t="str">
        <f t="shared" si="12"/>
        <v>水</v>
      </c>
      <c r="AB50" s="13" t="str">
        <f t="shared" si="12"/>
        <v>木</v>
      </c>
      <c r="AC50" s="13" t="str">
        <f t="shared" si="12"/>
        <v>金</v>
      </c>
      <c r="AD50" s="13" t="str">
        <f t="shared" si="12"/>
        <v>土</v>
      </c>
      <c r="AE50" s="13" t="str">
        <f t="shared" si="12"/>
        <v>日</v>
      </c>
      <c r="AF50" s="13" t="str">
        <f t="shared" si="12"/>
        <v>月</v>
      </c>
      <c r="AG50" s="13" t="s">
        <v>17</v>
      </c>
      <c r="AH50" s="104"/>
      <c r="AI50" s="109"/>
      <c r="AK50" s="106"/>
      <c r="AL50" s="34" t="s">
        <v>25</v>
      </c>
      <c r="AM50" s="79">
        <f>IFERROR(+AM49/AM48,"")</f>
        <v>0</v>
      </c>
      <c r="AN50" s="39" t="str">
        <f>IF(AM50="","",IF(AM50&gt;=0.285,"4週8休以上",IF(AM50&lt;0.285,"4週8休未満")))</f>
        <v>4週8休未満</v>
      </c>
    </row>
    <row r="51" spans="2:63" s="1" customFormat="1" ht="60" customHeight="1" x14ac:dyDescent="0.15">
      <c r="B51" s="8" t="s">
        <v>6</v>
      </c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05"/>
      <c r="AI51" s="110"/>
      <c r="AK51" s="107" t="s">
        <v>4</v>
      </c>
      <c r="AL51" s="35" t="s">
        <v>16</v>
      </c>
      <c r="AM51" s="78">
        <f>COUNTIF(C53:AG53,"")+COUNTIF(C53:AG53,"●")</f>
        <v>31</v>
      </c>
      <c r="AN51" s="29"/>
      <c r="AP51" s="93"/>
      <c r="AQ51" s="93"/>
      <c r="AR51" s="93"/>
      <c r="AS51" s="93"/>
      <c r="AT51" s="93"/>
      <c r="AU51" s="93"/>
      <c r="AV51" s="93"/>
      <c r="AW51" s="93"/>
      <c r="AX51" s="93"/>
      <c r="AY51" s="93"/>
      <c r="AZ51" s="93"/>
      <c r="BA51" s="93"/>
      <c r="BB51" s="93"/>
      <c r="BC51" s="93"/>
      <c r="BD51" s="93"/>
      <c r="BE51" s="93"/>
      <c r="BF51" s="93"/>
      <c r="BG51" s="93"/>
      <c r="BH51" s="93"/>
      <c r="BI51" s="93"/>
      <c r="BJ51" s="93"/>
      <c r="BK51" s="93"/>
    </row>
    <row r="52" spans="2:63" s="72" customFormat="1" ht="14.25" thickBot="1" x14ac:dyDescent="0.2">
      <c r="B52" s="6" t="s">
        <v>3</v>
      </c>
      <c r="C52" s="13"/>
      <c r="D52" s="13"/>
      <c r="E52" s="13"/>
      <c r="F52" s="13"/>
      <c r="G52" s="13"/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9">
        <f>COUNTIF(C52:AG52,"○")</f>
        <v>0</v>
      </c>
      <c r="AI52" s="11">
        <f>+AH52+AI45</f>
        <v>0</v>
      </c>
      <c r="AK52" s="107"/>
      <c r="AL52" s="34" t="s">
        <v>24</v>
      </c>
      <c r="AM52" s="77">
        <f>COUNTIF(C53:AG53,"●")</f>
        <v>0</v>
      </c>
      <c r="AN52" s="24"/>
      <c r="AP52" s="94"/>
      <c r="AQ52" s="94"/>
      <c r="AR52" s="94"/>
      <c r="AS52" s="94"/>
      <c r="AT52" s="94"/>
      <c r="AU52" s="94"/>
      <c r="AV52" s="94"/>
      <c r="AW52" s="94"/>
      <c r="AX52" s="94"/>
      <c r="AY52" s="94"/>
      <c r="AZ52" s="94"/>
      <c r="BA52" s="94"/>
      <c r="BB52" s="94"/>
      <c r="BC52" s="94"/>
      <c r="BD52" s="94"/>
      <c r="BE52" s="94"/>
      <c r="BF52" s="94"/>
      <c r="BG52" s="94"/>
      <c r="BH52" s="94"/>
      <c r="BI52" s="94"/>
      <c r="BJ52" s="94"/>
      <c r="BK52" s="94"/>
    </row>
    <row r="53" spans="2:63" s="72" customFormat="1" ht="14.25" thickBot="1" x14ac:dyDescent="0.2">
      <c r="B53" s="7" t="s">
        <v>4</v>
      </c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10">
        <f>COUNTIF(C53:AG53,"●")</f>
        <v>0</v>
      </c>
      <c r="AI53" s="12">
        <f>+AH53+AI46</f>
        <v>0</v>
      </c>
      <c r="AK53" s="107"/>
      <c r="AL53" s="34" t="s">
        <v>25</v>
      </c>
      <c r="AM53" s="79">
        <f>IFERROR(+AM52/AM51,"")</f>
        <v>0</v>
      </c>
      <c r="AN53" s="39" t="str">
        <f>IF(AM53="","",IF(AM53&gt;=0.285,"4週8休以上",IF(AM53&lt;0.285,"4週8休未満")))</f>
        <v>4週8休未満</v>
      </c>
      <c r="AP53" s="94"/>
      <c r="AQ53" s="94"/>
      <c r="AR53" s="94"/>
      <c r="AS53" s="94"/>
      <c r="AT53" s="94"/>
      <c r="AU53" s="94"/>
      <c r="AV53" s="94"/>
      <c r="AW53" s="94"/>
      <c r="AX53" s="94"/>
      <c r="AY53" s="94"/>
      <c r="AZ53" s="94"/>
      <c r="BA53" s="94"/>
      <c r="BB53" s="94"/>
      <c r="BC53" s="94"/>
      <c r="BD53" s="94"/>
      <c r="BE53" s="94"/>
      <c r="BF53" s="94"/>
      <c r="BG53" s="94"/>
      <c r="BH53" s="94"/>
      <c r="BI53" s="94"/>
      <c r="BJ53" s="94"/>
      <c r="BK53" s="94"/>
    </row>
    <row r="54" spans="2:63" ht="14.25" thickBot="1" x14ac:dyDescent="0.2">
      <c r="AM54" s="21"/>
    </row>
    <row r="55" spans="2:63" ht="13.5" customHeight="1" x14ac:dyDescent="0.15">
      <c r="B55" s="5" t="s">
        <v>1</v>
      </c>
      <c r="C55" s="100">
        <f>C48+MONTH(1)</f>
        <v>10</v>
      </c>
      <c r="D55" s="101"/>
      <c r="E55" s="101"/>
      <c r="F55" s="101"/>
      <c r="G55" s="101"/>
      <c r="H55" s="101"/>
      <c r="I55" s="101"/>
      <c r="J55" s="101"/>
      <c r="K55" s="101"/>
      <c r="L55" s="101"/>
      <c r="M55" s="101"/>
      <c r="N55" s="101"/>
      <c r="O55" s="101"/>
      <c r="P55" s="101"/>
      <c r="Q55" s="101"/>
      <c r="R55" s="101"/>
      <c r="S55" s="101"/>
      <c r="T55" s="101"/>
      <c r="U55" s="101"/>
      <c r="V55" s="101"/>
      <c r="W55" s="101"/>
      <c r="X55" s="101"/>
      <c r="Y55" s="101"/>
      <c r="Z55" s="101"/>
      <c r="AA55" s="101"/>
      <c r="AB55" s="101"/>
      <c r="AC55" s="101"/>
      <c r="AD55" s="101"/>
      <c r="AE55" s="101"/>
      <c r="AF55" s="101"/>
      <c r="AG55" s="101"/>
      <c r="AH55" s="103" t="s">
        <v>12</v>
      </c>
      <c r="AI55" s="108" t="s">
        <v>13</v>
      </c>
      <c r="AK55" s="106" t="s">
        <v>3</v>
      </c>
      <c r="AL55" s="36" t="s">
        <v>16</v>
      </c>
      <c r="AM55" s="37">
        <f>COUNTIF(C59:AG59,"")+COUNTIF(C59:AG59,"○")</f>
        <v>31</v>
      </c>
    </row>
    <row r="56" spans="2:63" ht="14.25" thickBot="1" x14ac:dyDescent="0.2">
      <c r="B56" s="6" t="s">
        <v>2</v>
      </c>
      <c r="C56" s="26">
        <f>DATE($M$6,C55,1)</f>
        <v>45566</v>
      </c>
      <c r="D56" s="26">
        <f>C56+1</f>
        <v>45567</v>
      </c>
      <c r="E56" s="26">
        <f t="shared" ref="E56:AG56" si="13">D56+1</f>
        <v>45568</v>
      </c>
      <c r="F56" s="26">
        <f t="shared" si="13"/>
        <v>45569</v>
      </c>
      <c r="G56" s="26">
        <f t="shared" si="13"/>
        <v>45570</v>
      </c>
      <c r="H56" s="26">
        <f t="shared" si="13"/>
        <v>45571</v>
      </c>
      <c r="I56" s="26">
        <f t="shared" si="13"/>
        <v>45572</v>
      </c>
      <c r="J56" s="26">
        <f t="shared" si="13"/>
        <v>45573</v>
      </c>
      <c r="K56" s="26">
        <f t="shared" si="13"/>
        <v>45574</v>
      </c>
      <c r="L56" s="26">
        <f t="shared" si="13"/>
        <v>45575</v>
      </c>
      <c r="M56" s="26">
        <f t="shared" si="13"/>
        <v>45576</v>
      </c>
      <c r="N56" s="26">
        <f t="shared" si="13"/>
        <v>45577</v>
      </c>
      <c r="O56" s="26">
        <f t="shared" si="13"/>
        <v>45578</v>
      </c>
      <c r="P56" s="26">
        <f t="shared" si="13"/>
        <v>45579</v>
      </c>
      <c r="Q56" s="26">
        <f t="shared" si="13"/>
        <v>45580</v>
      </c>
      <c r="R56" s="26">
        <f t="shared" si="13"/>
        <v>45581</v>
      </c>
      <c r="S56" s="26">
        <f t="shared" si="13"/>
        <v>45582</v>
      </c>
      <c r="T56" s="26">
        <f t="shared" si="13"/>
        <v>45583</v>
      </c>
      <c r="U56" s="26">
        <f t="shared" si="13"/>
        <v>45584</v>
      </c>
      <c r="V56" s="26">
        <f t="shared" si="13"/>
        <v>45585</v>
      </c>
      <c r="W56" s="26">
        <f t="shared" si="13"/>
        <v>45586</v>
      </c>
      <c r="X56" s="26">
        <f t="shared" si="13"/>
        <v>45587</v>
      </c>
      <c r="Y56" s="26">
        <f t="shared" si="13"/>
        <v>45588</v>
      </c>
      <c r="Z56" s="26">
        <f t="shared" si="13"/>
        <v>45589</v>
      </c>
      <c r="AA56" s="26">
        <f t="shared" si="13"/>
        <v>45590</v>
      </c>
      <c r="AB56" s="26">
        <f t="shared" si="13"/>
        <v>45591</v>
      </c>
      <c r="AC56" s="26">
        <f t="shared" si="13"/>
        <v>45592</v>
      </c>
      <c r="AD56" s="26">
        <f t="shared" si="13"/>
        <v>45593</v>
      </c>
      <c r="AE56" s="26">
        <f t="shared" si="13"/>
        <v>45594</v>
      </c>
      <c r="AF56" s="26">
        <f t="shared" si="13"/>
        <v>45595</v>
      </c>
      <c r="AG56" s="26">
        <f t="shared" si="13"/>
        <v>45596</v>
      </c>
      <c r="AH56" s="104"/>
      <c r="AI56" s="109"/>
      <c r="AK56" s="106"/>
      <c r="AL56" s="34" t="s">
        <v>24</v>
      </c>
      <c r="AM56" s="77">
        <f>COUNTIF(C59:AG59,"○")</f>
        <v>0</v>
      </c>
    </row>
    <row r="57" spans="2:63" ht="14.25" thickBot="1" x14ac:dyDescent="0.2">
      <c r="B57" s="6" t="s">
        <v>5</v>
      </c>
      <c r="C57" s="13" t="str">
        <f>TEXT(WEEKDAY(+C56),"aaa")</f>
        <v>火</v>
      </c>
      <c r="D57" s="13" t="str">
        <f t="shared" ref="D57:AG57" si="14">TEXT(WEEKDAY(+D56),"aaa")</f>
        <v>水</v>
      </c>
      <c r="E57" s="13" t="str">
        <f t="shared" si="14"/>
        <v>木</v>
      </c>
      <c r="F57" s="13" t="str">
        <f t="shared" si="14"/>
        <v>金</v>
      </c>
      <c r="G57" s="13" t="str">
        <f t="shared" si="14"/>
        <v>土</v>
      </c>
      <c r="H57" s="13" t="str">
        <f t="shared" si="14"/>
        <v>日</v>
      </c>
      <c r="I57" s="13" t="str">
        <f t="shared" si="14"/>
        <v>月</v>
      </c>
      <c r="J57" s="13" t="str">
        <f t="shared" si="14"/>
        <v>火</v>
      </c>
      <c r="K57" s="13" t="str">
        <f t="shared" si="14"/>
        <v>水</v>
      </c>
      <c r="L57" s="13" t="str">
        <f t="shared" si="14"/>
        <v>木</v>
      </c>
      <c r="M57" s="13" t="str">
        <f t="shared" si="14"/>
        <v>金</v>
      </c>
      <c r="N57" s="13" t="str">
        <f t="shared" si="14"/>
        <v>土</v>
      </c>
      <c r="O57" s="13" t="str">
        <f t="shared" si="14"/>
        <v>日</v>
      </c>
      <c r="P57" s="13" t="str">
        <f t="shared" si="14"/>
        <v>月</v>
      </c>
      <c r="Q57" s="13" t="str">
        <f t="shared" si="14"/>
        <v>火</v>
      </c>
      <c r="R57" s="13" t="str">
        <f t="shared" si="14"/>
        <v>水</v>
      </c>
      <c r="S57" s="13" t="str">
        <f t="shared" si="14"/>
        <v>木</v>
      </c>
      <c r="T57" s="13" t="str">
        <f t="shared" si="14"/>
        <v>金</v>
      </c>
      <c r="U57" s="13" t="str">
        <f t="shared" si="14"/>
        <v>土</v>
      </c>
      <c r="V57" s="13" t="str">
        <f t="shared" si="14"/>
        <v>日</v>
      </c>
      <c r="W57" s="13" t="str">
        <f t="shared" si="14"/>
        <v>月</v>
      </c>
      <c r="X57" s="13" t="str">
        <f t="shared" si="14"/>
        <v>火</v>
      </c>
      <c r="Y57" s="13" t="str">
        <f t="shared" si="14"/>
        <v>水</v>
      </c>
      <c r="Z57" s="13" t="str">
        <f t="shared" si="14"/>
        <v>木</v>
      </c>
      <c r="AA57" s="13" t="str">
        <f t="shared" si="14"/>
        <v>金</v>
      </c>
      <c r="AB57" s="13" t="str">
        <f t="shared" si="14"/>
        <v>土</v>
      </c>
      <c r="AC57" s="13" t="str">
        <f t="shared" si="14"/>
        <v>日</v>
      </c>
      <c r="AD57" s="13" t="str">
        <f t="shared" si="14"/>
        <v>月</v>
      </c>
      <c r="AE57" s="13" t="str">
        <f t="shared" si="14"/>
        <v>火</v>
      </c>
      <c r="AF57" s="13" t="str">
        <f t="shared" si="14"/>
        <v>水</v>
      </c>
      <c r="AG57" s="13" t="str">
        <f t="shared" si="14"/>
        <v>木</v>
      </c>
      <c r="AH57" s="104"/>
      <c r="AI57" s="109"/>
      <c r="AK57" s="106"/>
      <c r="AL57" s="34" t="s">
        <v>25</v>
      </c>
      <c r="AM57" s="79">
        <f>IFERROR(+AM56/AM55,"")</f>
        <v>0</v>
      </c>
      <c r="AN57" s="39" t="str">
        <f>IF(AM57="","",IF(AM57&gt;=0.285,"4週8休以上",IF(AM57&lt;0.285,"4週8休未満")))</f>
        <v>4週8休未満</v>
      </c>
    </row>
    <row r="58" spans="2:63" s="1" customFormat="1" ht="60" customHeight="1" x14ac:dyDescent="0.15">
      <c r="B58" s="8" t="s">
        <v>6</v>
      </c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4"/>
      <c r="AB58" s="14"/>
      <c r="AC58" s="14"/>
      <c r="AD58" s="14"/>
      <c r="AE58" s="14"/>
      <c r="AF58" s="14"/>
      <c r="AG58" s="14"/>
      <c r="AH58" s="105"/>
      <c r="AI58" s="110"/>
      <c r="AK58" s="107" t="s">
        <v>4</v>
      </c>
      <c r="AL58" s="35" t="s">
        <v>16</v>
      </c>
      <c r="AM58" s="78">
        <f>COUNTIF(C60:AG60,"")+COUNTIF(C60:AG60,"●")</f>
        <v>31</v>
      </c>
      <c r="AN58" s="29"/>
      <c r="AP58" s="93"/>
      <c r="AQ58" s="93"/>
      <c r="AR58" s="93"/>
      <c r="AS58" s="93"/>
      <c r="AT58" s="93"/>
      <c r="AU58" s="93"/>
      <c r="AV58" s="93"/>
      <c r="AW58" s="93"/>
      <c r="AX58" s="93"/>
      <c r="AY58" s="93"/>
      <c r="AZ58" s="93"/>
      <c r="BA58" s="93"/>
      <c r="BB58" s="93"/>
      <c r="BC58" s="93"/>
      <c r="BD58" s="93"/>
      <c r="BE58" s="93"/>
      <c r="BF58" s="93"/>
      <c r="BG58" s="93"/>
      <c r="BH58" s="93"/>
      <c r="BI58" s="93"/>
      <c r="BJ58" s="93"/>
      <c r="BK58" s="93"/>
    </row>
    <row r="59" spans="2:63" s="72" customFormat="1" ht="14.25" thickBot="1" x14ac:dyDescent="0.2">
      <c r="B59" s="6" t="s">
        <v>3</v>
      </c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3"/>
      <c r="AB59" s="13"/>
      <c r="AC59" s="13"/>
      <c r="AD59" s="13"/>
      <c r="AE59" s="13"/>
      <c r="AF59" s="13"/>
      <c r="AG59" s="13"/>
      <c r="AH59" s="9">
        <f>COUNTIF(C59:AG59,"○")</f>
        <v>0</v>
      </c>
      <c r="AI59" s="11">
        <f>+AH59+AI52</f>
        <v>0</v>
      </c>
      <c r="AK59" s="107"/>
      <c r="AL59" s="34" t="s">
        <v>24</v>
      </c>
      <c r="AM59" s="77">
        <f>COUNTIF(C60:AG60,"●")</f>
        <v>0</v>
      </c>
      <c r="AN59" s="24"/>
      <c r="AP59" s="94"/>
      <c r="AQ59" s="94"/>
      <c r="AR59" s="94"/>
      <c r="AS59" s="94"/>
      <c r="AT59" s="94"/>
      <c r="AU59" s="94"/>
      <c r="AV59" s="94"/>
      <c r="AW59" s="94"/>
      <c r="AX59" s="94"/>
      <c r="AY59" s="94"/>
      <c r="AZ59" s="94"/>
      <c r="BA59" s="94"/>
      <c r="BB59" s="94"/>
      <c r="BC59" s="94"/>
      <c r="BD59" s="94"/>
      <c r="BE59" s="94"/>
      <c r="BF59" s="94"/>
      <c r="BG59" s="94"/>
      <c r="BH59" s="94"/>
      <c r="BI59" s="94"/>
      <c r="BJ59" s="94"/>
      <c r="BK59" s="94"/>
    </row>
    <row r="60" spans="2:63" s="72" customFormat="1" ht="14.25" thickBot="1" x14ac:dyDescent="0.2">
      <c r="B60" s="7" t="s">
        <v>4</v>
      </c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0">
        <f>COUNTIF(C60:AG60,"●")</f>
        <v>0</v>
      </c>
      <c r="AI60" s="12">
        <f>+AH60+AI53</f>
        <v>0</v>
      </c>
      <c r="AK60" s="107"/>
      <c r="AL60" s="34" t="s">
        <v>25</v>
      </c>
      <c r="AM60" s="79">
        <f>IFERROR(+AM59/AM58,"")</f>
        <v>0</v>
      </c>
      <c r="AN60" s="39" t="str">
        <f>IF(AM60="","",IF(AM60&gt;=0.285,"4週8休以上",IF(AM60&lt;0.285,"4週8休未満")))</f>
        <v>4週8休未満</v>
      </c>
      <c r="AP60" s="94"/>
      <c r="AQ60" s="94"/>
      <c r="AR60" s="94"/>
      <c r="AS60" s="94"/>
      <c r="AT60" s="94"/>
      <c r="AU60" s="94"/>
      <c r="AV60" s="94"/>
      <c r="AW60" s="94"/>
      <c r="AX60" s="94"/>
      <c r="AY60" s="94"/>
      <c r="AZ60" s="94"/>
      <c r="BA60" s="94"/>
      <c r="BB60" s="94"/>
      <c r="BC60" s="94"/>
      <c r="BD60" s="94"/>
      <c r="BE60" s="94"/>
      <c r="BF60" s="94"/>
      <c r="BG60" s="94"/>
      <c r="BH60" s="94"/>
      <c r="BI60" s="94"/>
      <c r="BJ60" s="94"/>
      <c r="BK60" s="94"/>
    </row>
    <row r="61" spans="2:63" ht="14.25" thickBot="1" x14ac:dyDescent="0.2">
      <c r="AM61" s="21"/>
    </row>
    <row r="62" spans="2:63" ht="13.5" customHeight="1" x14ac:dyDescent="0.15">
      <c r="B62" s="5" t="s">
        <v>1</v>
      </c>
      <c r="C62" s="100">
        <f>C55+MONTH(1)</f>
        <v>11</v>
      </c>
      <c r="D62" s="101"/>
      <c r="E62" s="101"/>
      <c r="F62" s="101"/>
      <c r="G62" s="101"/>
      <c r="H62" s="101"/>
      <c r="I62" s="101"/>
      <c r="J62" s="101"/>
      <c r="K62" s="101"/>
      <c r="L62" s="101"/>
      <c r="M62" s="101"/>
      <c r="N62" s="101"/>
      <c r="O62" s="101"/>
      <c r="P62" s="101"/>
      <c r="Q62" s="101"/>
      <c r="R62" s="101"/>
      <c r="S62" s="101"/>
      <c r="T62" s="101"/>
      <c r="U62" s="101"/>
      <c r="V62" s="101"/>
      <c r="W62" s="101"/>
      <c r="X62" s="101"/>
      <c r="Y62" s="101"/>
      <c r="Z62" s="101"/>
      <c r="AA62" s="101"/>
      <c r="AB62" s="101"/>
      <c r="AC62" s="101"/>
      <c r="AD62" s="101"/>
      <c r="AE62" s="101"/>
      <c r="AF62" s="101"/>
      <c r="AG62" s="101"/>
      <c r="AH62" s="103" t="s">
        <v>12</v>
      </c>
      <c r="AI62" s="108" t="s">
        <v>13</v>
      </c>
      <c r="AK62" s="106" t="s">
        <v>3</v>
      </c>
      <c r="AL62" s="36" t="s">
        <v>16</v>
      </c>
      <c r="AM62" s="37">
        <f>COUNTIF(C66:AG66,"")+COUNTIF(C66:AG66,"○")</f>
        <v>31</v>
      </c>
    </row>
    <row r="63" spans="2:63" ht="14.25" thickBot="1" x14ac:dyDescent="0.2">
      <c r="B63" s="6" t="s">
        <v>2</v>
      </c>
      <c r="C63" s="26">
        <f>DATE($M$6,C62,1)</f>
        <v>45597</v>
      </c>
      <c r="D63" s="26">
        <f>C63+1</f>
        <v>45598</v>
      </c>
      <c r="E63" s="26">
        <f t="shared" ref="E63:AF63" si="15">D63+1</f>
        <v>45599</v>
      </c>
      <c r="F63" s="26">
        <f t="shared" si="15"/>
        <v>45600</v>
      </c>
      <c r="G63" s="26">
        <f t="shared" si="15"/>
        <v>45601</v>
      </c>
      <c r="H63" s="26">
        <f t="shared" si="15"/>
        <v>45602</v>
      </c>
      <c r="I63" s="26">
        <f t="shared" si="15"/>
        <v>45603</v>
      </c>
      <c r="J63" s="26">
        <f t="shared" si="15"/>
        <v>45604</v>
      </c>
      <c r="K63" s="26">
        <f t="shared" si="15"/>
        <v>45605</v>
      </c>
      <c r="L63" s="26">
        <f t="shared" si="15"/>
        <v>45606</v>
      </c>
      <c r="M63" s="26">
        <f t="shared" si="15"/>
        <v>45607</v>
      </c>
      <c r="N63" s="26">
        <f t="shared" si="15"/>
        <v>45608</v>
      </c>
      <c r="O63" s="26">
        <f t="shared" si="15"/>
        <v>45609</v>
      </c>
      <c r="P63" s="26">
        <f t="shared" si="15"/>
        <v>45610</v>
      </c>
      <c r="Q63" s="26">
        <f t="shared" si="15"/>
        <v>45611</v>
      </c>
      <c r="R63" s="26">
        <f t="shared" si="15"/>
        <v>45612</v>
      </c>
      <c r="S63" s="26">
        <f t="shared" si="15"/>
        <v>45613</v>
      </c>
      <c r="T63" s="26">
        <f t="shared" si="15"/>
        <v>45614</v>
      </c>
      <c r="U63" s="26">
        <f t="shared" si="15"/>
        <v>45615</v>
      </c>
      <c r="V63" s="26">
        <f t="shared" si="15"/>
        <v>45616</v>
      </c>
      <c r="W63" s="26">
        <f t="shared" si="15"/>
        <v>45617</v>
      </c>
      <c r="X63" s="26">
        <f t="shared" si="15"/>
        <v>45618</v>
      </c>
      <c r="Y63" s="26">
        <f t="shared" si="15"/>
        <v>45619</v>
      </c>
      <c r="Z63" s="26">
        <f t="shared" si="15"/>
        <v>45620</v>
      </c>
      <c r="AA63" s="26">
        <f t="shared" si="15"/>
        <v>45621</v>
      </c>
      <c r="AB63" s="26">
        <f t="shared" si="15"/>
        <v>45622</v>
      </c>
      <c r="AC63" s="26">
        <f t="shared" si="15"/>
        <v>45623</v>
      </c>
      <c r="AD63" s="26">
        <f t="shared" si="15"/>
        <v>45624</v>
      </c>
      <c r="AE63" s="26">
        <f t="shared" si="15"/>
        <v>45625</v>
      </c>
      <c r="AF63" s="26">
        <f t="shared" si="15"/>
        <v>45626</v>
      </c>
      <c r="AG63" s="13" t="s">
        <v>17</v>
      </c>
      <c r="AH63" s="104"/>
      <c r="AI63" s="109"/>
      <c r="AK63" s="106"/>
      <c r="AL63" s="34" t="s">
        <v>24</v>
      </c>
      <c r="AM63" s="77">
        <f>COUNTIF(C66:AG66,"○")</f>
        <v>0</v>
      </c>
    </row>
    <row r="64" spans="2:63" ht="14.25" thickBot="1" x14ac:dyDescent="0.2">
      <c r="B64" s="6" t="s">
        <v>5</v>
      </c>
      <c r="C64" s="13" t="str">
        <f>TEXT(WEEKDAY(+C63),"aaa")</f>
        <v>金</v>
      </c>
      <c r="D64" s="13" t="str">
        <f t="shared" ref="D64:AF64" si="16">TEXT(WEEKDAY(+D63),"aaa")</f>
        <v>土</v>
      </c>
      <c r="E64" s="13" t="str">
        <f t="shared" si="16"/>
        <v>日</v>
      </c>
      <c r="F64" s="13" t="str">
        <f t="shared" si="16"/>
        <v>月</v>
      </c>
      <c r="G64" s="13" t="str">
        <f t="shared" si="16"/>
        <v>火</v>
      </c>
      <c r="H64" s="13" t="str">
        <f t="shared" si="16"/>
        <v>水</v>
      </c>
      <c r="I64" s="13" t="str">
        <f t="shared" si="16"/>
        <v>木</v>
      </c>
      <c r="J64" s="13" t="str">
        <f t="shared" si="16"/>
        <v>金</v>
      </c>
      <c r="K64" s="13" t="str">
        <f t="shared" si="16"/>
        <v>土</v>
      </c>
      <c r="L64" s="13" t="str">
        <f t="shared" si="16"/>
        <v>日</v>
      </c>
      <c r="M64" s="13" t="str">
        <f t="shared" si="16"/>
        <v>月</v>
      </c>
      <c r="N64" s="13" t="str">
        <f t="shared" si="16"/>
        <v>火</v>
      </c>
      <c r="O64" s="13" t="str">
        <f t="shared" si="16"/>
        <v>水</v>
      </c>
      <c r="P64" s="13" t="str">
        <f t="shared" si="16"/>
        <v>木</v>
      </c>
      <c r="Q64" s="13" t="str">
        <f t="shared" si="16"/>
        <v>金</v>
      </c>
      <c r="R64" s="13" t="str">
        <f t="shared" si="16"/>
        <v>土</v>
      </c>
      <c r="S64" s="13" t="str">
        <f t="shared" si="16"/>
        <v>日</v>
      </c>
      <c r="T64" s="13" t="str">
        <f t="shared" si="16"/>
        <v>月</v>
      </c>
      <c r="U64" s="13" t="str">
        <f t="shared" si="16"/>
        <v>火</v>
      </c>
      <c r="V64" s="13" t="str">
        <f t="shared" si="16"/>
        <v>水</v>
      </c>
      <c r="W64" s="13" t="str">
        <f t="shared" si="16"/>
        <v>木</v>
      </c>
      <c r="X64" s="13" t="str">
        <f t="shared" si="16"/>
        <v>金</v>
      </c>
      <c r="Y64" s="13" t="str">
        <f t="shared" si="16"/>
        <v>土</v>
      </c>
      <c r="Z64" s="13" t="str">
        <f t="shared" si="16"/>
        <v>日</v>
      </c>
      <c r="AA64" s="13" t="str">
        <f t="shared" si="16"/>
        <v>月</v>
      </c>
      <c r="AB64" s="13" t="str">
        <f t="shared" si="16"/>
        <v>火</v>
      </c>
      <c r="AC64" s="13" t="str">
        <f t="shared" si="16"/>
        <v>水</v>
      </c>
      <c r="AD64" s="13" t="str">
        <f t="shared" si="16"/>
        <v>木</v>
      </c>
      <c r="AE64" s="13" t="str">
        <f t="shared" si="16"/>
        <v>金</v>
      </c>
      <c r="AF64" s="13" t="str">
        <f t="shared" si="16"/>
        <v>土</v>
      </c>
      <c r="AG64" s="13" t="s">
        <v>17</v>
      </c>
      <c r="AH64" s="104"/>
      <c r="AI64" s="109"/>
      <c r="AK64" s="106"/>
      <c r="AL64" s="34" t="s">
        <v>25</v>
      </c>
      <c r="AM64" s="79">
        <f>IFERROR(+AM63/AM62,"")</f>
        <v>0</v>
      </c>
      <c r="AN64" s="39" t="str">
        <f>IF(AM64="","",IF(AM64&gt;=0.285,"4週8休以上",IF(AM64&lt;0.285,"4週8休未満")))</f>
        <v>4週8休未満</v>
      </c>
    </row>
    <row r="65" spans="2:63" s="1" customFormat="1" ht="60" customHeight="1" x14ac:dyDescent="0.15">
      <c r="B65" s="8" t="s">
        <v>6</v>
      </c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  <c r="AA65" s="14"/>
      <c r="AB65" s="14"/>
      <c r="AC65" s="14"/>
      <c r="AD65" s="14"/>
      <c r="AE65" s="14"/>
      <c r="AF65" s="14"/>
      <c r="AG65" s="14"/>
      <c r="AH65" s="105"/>
      <c r="AI65" s="110"/>
      <c r="AK65" s="107" t="s">
        <v>4</v>
      </c>
      <c r="AL65" s="35" t="s">
        <v>16</v>
      </c>
      <c r="AM65" s="78">
        <f>COUNTIF(C67:AG67,"")+COUNTIF(C67:AG67,"●")</f>
        <v>31</v>
      </c>
      <c r="AN65" s="29"/>
      <c r="AP65" s="93"/>
      <c r="AQ65" s="93"/>
      <c r="AR65" s="93"/>
      <c r="AS65" s="93"/>
      <c r="AT65" s="93"/>
      <c r="AU65" s="93"/>
      <c r="AV65" s="93"/>
      <c r="AW65" s="93"/>
      <c r="AX65" s="93"/>
      <c r="AY65" s="93"/>
      <c r="AZ65" s="93"/>
      <c r="BA65" s="93"/>
      <c r="BB65" s="93"/>
      <c r="BC65" s="93"/>
      <c r="BD65" s="93"/>
      <c r="BE65" s="93"/>
      <c r="BF65" s="93"/>
      <c r="BG65" s="93"/>
      <c r="BH65" s="93"/>
      <c r="BI65" s="93"/>
      <c r="BJ65" s="93"/>
      <c r="BK65" s="93"/>
    </row>
    <row r="66" spans="2:63" s="72" customFormat="1" ht="14.25" thickBot="1" x14ac:dyDescent="0.2">
      <c r="B66" s="6" t="s">
        <v>3</v>
      </c>
      <c r="C66" s="13"/>
      <c r="D66" s="13"/>
      <c r="E66" s="13"/>
      <c r="F66" s="13"/>
      <c r="G66" s="13"/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  <c r="AA66" s="13"/>
      <c r="AB66" s="13"/>
      <c r="AC66" s="13"/>
      <c r="AD66" s="13"/>
      <c r="AE66" s="13"/>
      <c r="AF66" s="13"/>
      <c r="AG66" s="13"/>
      <c r="AH66" s="9">
        <f>COUNTIF(C66:AG66,"○")</f>
        <v>0</v>
      </c>
      <c r="AI66" s="11">
        <f>+AH66+AI59</f>
        <v>0</v>
      </c>
      <c r="AK66" s="107"/>
      <c r="AL66" s="34" t="s">
        <v>24</v>
      </c>
      <c r="AM66" s="77">
        <f>COUNTIF(C67:AG67,"●")</f>
        <v>0</v>
      </c>
      <c r="AN66" s="24"/>
      <c r="AP66" s="94"/>
      <c r="AQ66" s="94"/>
      <c r="AR66" s="94"/>
      <c r="AS66" s="94"/>
      <c r="AT66" s="94"/>
      <c r="AU66" s="94"/>
      <c r="AV66" s="94"/>
      <c r="AW66" s="94"/>
      <c r="AX66" s="94"/>
      <c r="AY66" s="94"/>
      <c r="AZ66" s="94"/>
      <c r="BA66" s="94"/>
      <c r="BB66" s="94"/>
      <c r="BC66" s="94"/>
      <c r="BD66" s="94"/>
      <c r="BE66" s="94"/>
      <c r="BF66" s="94"/>
      <c r="BG66" s="94"/>
      <c r="BH66" s="94"/>
      <c r="BI66" s="94"/>
      <c r="BJ66" s="94"/>
      <c r="BK66" s="94"/>
    </row>
    <row r="67" spans="2:63" s="72" customFormat="1" ht="14.25" thickBot="1" x14ac:dyDescent="0.2">
      <c r="B67" s="7" t="s">
        <v>4</v>
      </c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10">
        <f>COUNTIF(C67:AG67,"●")</f>
        <v>0</v>
      </c>
      <c r="AI67" s="12">
        <f>+AH67+AI60</f>
        <v>0</v>
      </c>
      <c r="AK67" s="107"/>
      <c r="AL67" s="34" t="s">
        <v>25</v>
      </c>
      <c r="AM67" s="79">
        <f>IFERROR(+AM66/AM65,"")</f>
        <v>0</v>
      </c>
      <c r="AN67" s="39" t="str">
        <f>IF(AM67="","",IF(AM67&gt;=0.285,"4週8休以上",IF(AM67&lt;0.285,"4週8休未満")))</f>
        <v>4週8休未満</v>
      </c>
      <c r="AP67" s="94"/>
      <c r="AQ67" s="94"/>
      <c r="AR67" s="94"/>
      <c r="AS67" s="94"/>
      <c r="AT67" s="94"/>
      <c r="AU67" s="94"/>
      <c r="AV67" s="94"/>
      <c r="AW67" s="94"/>
      <c r="AX67" s="94"/>
      <c r="AY67" s="94"/>
      <c r="AZ67" s="94"/>
      <c r="BA67" s="94"/>
      <c r="BB67" s="94"/>
      <c r="BC67" s="94"/>
      <c r="BD67" s="94"/>
      <c r="BE67" s="94"/>
      <c r="BF67" s="94"/>
      <c r="BG67" s="94"/>
      <c r="BH67" s="94"/>
      <c r="BI67" s="94"/>
      <c r="BJ67" s="94"/>
      <c r="BK67" s="94"/>
    </row>
    <row r="68" spans="2:63" ht="14.25" thickBot="1" x14ac:dyDescent="0.2">
      <c r="AM68" s="21"/>
    </row>
    <row r="69" spans="2:63" ht="13.5" customHeight="1" x14ac:dyDescent="0.15">
      <c r="B69" s="5" t="s">
        <v>1</v>
      </c>
      <c r="C69" s="100">
        <f>C62+MONTH(1)</f>
        <v>12</v>
      </c>
      <c r="D69" s="101"/>
      <c r="E69" s="101"/>
      <c r="F69" s="101"/>
      <c r="G69" s="101"/>
      <c r="H69" s="101"/>
      <c r="I69" s="101"/>
      <c r="J69" s="101"/>
      <c r="K69" s="101"/>
      <c r="L69" s="101"/>
      <c r="M69" s="101"/>
      <c r="N69" s="101"/>
      <c r="O69" s="101"/>
      <c r="P69" s="101"/>
      <c r="Q69" s="101"/>
      <c r="R69" s="101"/>
      <c r="S69" s="101"/>
      <c r="T69" s="101"/>
      <c r="U69" s="101"/>
      <c r="V69" s="101"/>
      <c r="W69" s="101"/>
      <c r="X69" s="101"/>
      <c r="Y69" s="101"/>
      <c r="Z69" s="101"/>
      <c r="AA69" s="101"/>
      <c r="AB69" s="101"/>
      <c r="AC69" s="101"/>
      <c r="AD69" s="101"/>
      <c r="AE69" s="101"/>
      <c r="AF69" s="101"/>
      <c r="AG69" s="101"/>
      <c r="AH69" s="103" t="s">
        <v>12</v>
      </c>
      <c r="AI69" s="108" t="s">
        <v>13</v>
      </c>
      <c r="AK69" s="106" t="s">
        <v>3</v>
      </c>
      <c r="AL69" s="36" t="s">
        <v>16</v>
      </c>
      <c r="AM69" s="37">
        <f>COUNTIF(C73:AG73,"")+COUNTIF(C73:AG73,"○")</f>
        <v>28</v>
      </c>
    </row>
    <row r="70" spans="2:63" ht="14.25" thickBot="1" x14ac:dyDescent="0.2">
      <c r="B70" s="6" t="s">
        <v>2</v>
      </c>
      <c r="C70" s="26">
        <f>DATE($M$6,C69,1)</f>
        <v>45627</v>
      </c>
      <c r="D70" s="26">
        <f>C70+1</f>
        <v>45628</v>
      </c>
      <c r="E70" s="26">
        <f t="shared" ref="E70:AG70" si="17">D70+1</f>
        <v>45629</v>
      </c>
      <c r="F70" s="26">
        <f t="shared" si="17"/>
        <v>45630</v>
      </c>
      <c r="G70" s="26">
        <f t="shared" si="17"/>
        <v>45631</v>
      </c>
      <c r="H70" s="26">
        <f t="shared" si="17"/>
        <v>45632</v>
      </c>
      <c r="I70" s="26">
        <f t="shared" si="17"/>
        <v>45633</v>
      </c>
      <c r="J70" s="26">
        <f t="shared" si="17"/>
        <v>45634</v>
      </c>
      <c r="K70" s="26">
        <f t="shared" si="17"/>
        <v>45635</v>
      </c>
      <c r="L70" s="26">
        <f t="shared" si="17"/>
        <v>45636</v>
      </c>
      <c r="M70" s="26">
        <f t="shared" si="17"/>
        <v>45637</v>
      </c>
      <c r="N70" s="26">
        <f t="shared" si="17"/>
        <v>45638</v>
      </c>
      <c r="O70" s="26">
        <f t="shared" si="17"/>
        <v>45639</v>
      </c>
      <c r="P70" s="26">
        <f t="shared" si="17"/>
        <v>45640</v>
      </c>
      <c r="Q70" s="26">
        <f t="shared" si="17"/>
        <v>45641</v>
      </c>
      <c r="R70" s="26">
        <f t="shared" si="17"/>
        <v>45642</v>
      </c>
      <c r="S70" s="26">
        <f t="shared" si="17"/>
        <v>45643</v>
      </c>
      <c r="T70" s="26">
        <f t="shared" si="17"/>
        <v>45644</v>
      </c>
      <c r="U70" s="26">
        <f t="shared" si="17"/>
        <v>45645</v>
      </c>
      <c r="V70" s="26">
        <f t="shared" si="17"/>
        <v>45646</v>
      </c>
      <c r="W70" s="26">
        <f t="shared" si="17"/>
        <v>45647</v>
      </c>
      <c r="X70" s="26">
        <f t="shared" si="17"/>
        <v>45648</v>
      </c>
      <c r="Y70" s="26">
        <f t="shared" si="17"/>
        <v>45649</v>
      </c>
      <c r="Z70" s="26">
        <f t="shared" si="17"/>
        <v>45650</v>
      </c>
      <c r="AA70" s="26">
        <f t="shared" si="17"/>
        <v>45651</v>
      </c>
      <c r="AB70" s="26">
        <f t="shared" si="17"/>
        <v>45652</v>
      </c>
      <c r="AC70" s="26">
        <f t="shared" si="17"/>
        <v>45653</v>
      </c>
      <c r="AD70" s="26">
        <f t="shared" si="17"/>
        <v>45654</v>
      </c>
      <c r="AE70" s="30">
        <f t="shared" si="17"/>
        <v>45655</v>
      </c>
      <c r="AF70" s="30">
        <f t="shared" si="17"/>
        <v>45656</v>
      </c>
      <c r="AG70" s="30">
        <f t="shared" si="17"/>
        <v>45657</v>
      </c>
      <c r="AH70" s="104"/>
      <c r="AI70" s="109"/>
      <c r="AK70" s="106"/>
      <c r="AL70" s="34" t="s">
        <v>24</v>
      </c>
      <c r="AM70" s="77">
        <f>COUNTIF(C73:AG73,"○")</f>
        <v>0</v>
      </c>
    </row>
    <row r="71" spans="2:63" ht="14.25" thickBot="1" x14ac:dyDescent="0.2">
      <c r="B71" s="6" t="s">
        <v>5</v>
      </c>
      <c r="C71" s="13" t="str">
        <f>TEXT(WEEKDAY(+C70),"aaa")</f>
        <v>日</v>
      </c>
      <c r="D71" s="13" t="str">
        <f t="shared" ref="D71:AG71" si="18">TEXT(WEEKDAY(+D70),"aaa")</f>
        <v>月</v>
      </c>
      <c r="E71" s="13" t="str">
        <f t="shared" si="18"/>
        <v>火</v>
      </c>
      <c r="F71" s="13" t="str">
        <f t="shared" si="18"/>
        <v>水</v>
      </c>
      <c r="G71" s="13" t="str">
        <f t="shared" si="18"/>
        <v>木</v>
      </c>
      <c r="H71" s="13" t="str">
        <f t="shared" si="18"/>
        <v>金</v>
      </c>
      <c r="I71" s="13" t="str">
        <f t="shared" si="18"/>
        <v>土</v>
      </c>
      <c r="J71" s="13" t="str">
        <f t="shared" si="18"/>
        <v>日</v>
      </c>
      <c r="K71" s="13" t="str">
        <f t="shared" si="18"/>
        <v>月</v>
      </c>
      <c r="L71" s="13" t="str">
        <f t="shared" si="18"/>
        <v>火</v>
      </c>
      <c r="M71" s="13" t="str">
        <f t="shared" si="18"/>
        <v>水</v>
      </c>
      <c r="N71" s="13" t="str">
        <f t="shared" si="18"/>
        <v>木</v>
      </c>
      <c r="O71" s="13" t="str">
        <f t="shared" si="18"/>
        <v>金</v>
      </c>
      <c r="P71" s="13" t="str">
        <f t="shared" si="18"/>
        <v>土</v>
      </c>
      <c r="Q71" s="13" t="str">
        <f t="shared" si="18"/>
        <v>日</v>
      </c>
      <c r="R71" s="13" t="str">
        <f t="shared" si="18"/>
        <v>月</v>
      </c>
      <c r="S71" s="13" t="str">
        <f t="shared" si="18"/>
        <v>火</v>
      </c>
      <c r="T71" s="13" t="str">
        <f t="shared" si="18"/>
        <v>水</v>
      </c>
      <c r="U71" s="13" t="str">
        <f t="shared" si="18"/>
        <v>木</v>
      </c>
      <c r="V71" s="13" t="str">
        <f t="shared" si="18"/>
        <v>金</v>
      </c>
      <c r="W71" s="13" t="str">
        <f t="shared" si="18"/>
        <v>土</v>
      </c>
      <c r="X71" s="13" t="str">
        <f t="shared" si="18"/>
        <v>日</v>
      </c>
      <c r="Y71" s="13" t="str">
        <f t="shared" si="18"/>
        <v>月</v>
      </c>
      <c r="Z71" s="13" t="str">
        <f t="shared" si="18"/>
        <v>火</v>
      </c>
      <c r="AA71" s="13" t="str">
        <f t="shared" si="18"/>
        <v>水</v>
      </c>
      <c r="AB71" s="13" t="str">
        <f t="shared" si="18"/>
        <v>木</v>
      </c>
      <c r="AC71" s="13" t="str">
        <f t="shared" si="18"/>
        <v>金</v>
      </c>
      <c r="AD71" s="13" t="str">
        <f t="shared" si="18"/>
        <v>土</v>
      </c>
      <c r="AE71" s="31" t="str">
        <f t="shared" si="18"/>
        <v>日</v>
      </c>
      <c r="AF71" s="31" t="str">
        <f t="shared" si="18"/>
        <v>月</v>
      </c>
      <c r="AG71" s="31" t="str">
        <f t="shared" si="18"/>
        <v>火</v>
      </c>
      <c r="AH71" s="104"/>
      <c r="AI71" s="109"/>
      <c r="AK71" s="106"/>
      <c r="AL71" s="34" t="s">
        <v>25</v>
      </c>
      <c r="AM71" s="79">
        <f>IFERROR(+AM70/AM69,"")</f>
        <v>0</v>
      </c>
      <c r="AN71" s="39" t="str">
        <f>IF(AM71="","",IF(AM71&gt;=0.285,"4週8休以上",IF(AM71&lt;0.285,"4週8休未満")))</f>
        <v>4週8休未満</v>
      </c>
    </row>
    <row r="72" spans="2:63" s="1" customFormat="1" ht="60" customHeight="1" x14ac:dyDescent="0.15">
      <c r="B72" s="8" t="s">
        <v>6</v>
      </c>
      <c r="C72" s="14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  <c r="AA72" s="14"/>
      <c r="AB72" s="14"/>
      <c r="AC72" s="14"/>
      <c r="AD72" s="14"/>
      <c r="AE72" s="32"/>
      <c r="AF72" s="32"/>
      <c r="AG72" s="32"/>
      <c r="AH72" s="105"/>
      <c r="AI72" s="110"/>
      <c r="AK72" s="107" t="s">
        <v>4</v>
      </c>
      <c r="AL72" s="35" t="s">
        <v>16</v>
      </c>
      <c r="AM72" s="78">
        <f>COUNTIF(C74:AG74,"")+COUNTIF(C74:AG74,"●")</f>
        <v>28</v>
      </c>
      <c r="AN72" s="29"/>
      <c r="AP72" s="93"/>
      <c r="AQ72" s="93"/>
      <c r="AR72" s="93"/>
      <c r="AS72" s="93"/>
      <c r="AT72" s="93"/>
      <c r="AU72" s="93"/>
      <c r="AV72" s="93"/>
      <c r="AW72" s="93"/>
      <c r="AX72" s="93"/>
      <c r="AY72" s="93"/>
      <c r="AZ72" s="93"/>
      <c r="BA72" s="93"/>
      <c r="BB72" s="93"/>
      <c r="BC72" s="93"/>
      <c r="BD72" s="93"/>
      <c r="BE72" s="93"/>
      <c r="BF72" s="93"/>
      <c r="BG72" s="93"/>
      <c r="BH72" s="93"/>
      <c r="BI72" s="93"/>
      <c r="BJ72" s="93"/>
      <c r="BK72" s="93"/>
    </row>
    <row r="73" spans="2:63" s="72" customFormat="1" ht="14.25" thickBot="1" x14ac:dyDescent="0.2">
      <c r="B73" s="6" t="s">
        <v>3</v>
      </c>
      <c r="C73" s="13"/>
      <c r="D73" s="13"/>
      <c r="E73" s="13"/>
      <c r="F73" s="13"/>
      <c r="G73" s="13"/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  <c r="AA73" s="13"/>
      <c r="AB73" s="13"/>
      <c r="AC73" s="13"/>
      <c r="AD73" s="13"/>
      <c r="AE73" s="31" t="s">
        <v>27</v>
      </c>
      <c r="AF73" s="31" t="s">
        <v>27</v>
      </c>
      <c r="AG73" s="31" t="s">
        <v>27</v>
      </c>
      <c r="AH73" s="9">
        <f>COUNTIF(C73:AG73,"○")</f>
        <v>0</v>
      </c>
      <c r="AI73" s="11">
        <f>+AH73+AI66</f>
        <v>0</v>
      </c>
      <c r="AK73" s="107"/>
      <c r="AL73" s="34" t="s">
        <v>24</v>
      </c>
      <c r="AM73" s="77">
        <f>COUNTIF(C74:AG74,"●")</f>
        <v>0</v>
      </c>
      <c r="AN73" s="24"/>
      <c r="AP73" s="94"/>
      <c r="AQ73" s="94"/>
      <c r="AR73" s="94"/>
      <c r="AS73" s="94"/>
      <c r="AT73" s="94"/>
      <c r="AU73" s="94"/>
      <c r="AV73" s="94"/>
      <c r="AW73" s="94"/>
      <c r="AX73" s="94"/>
      <c r="AY73" s="94"/>
      <c r="AZ73" s="94"/>
      <c r="BA73" s="94"/>
      <c r="BB73" s="94"/>
      <c r="BC73" s="94"/>
      <c r="BD73" s="94"/>
      <c r="BE73" s="94"/>
      <c r="BF73" s="94"/>
      <c r="BG73" s="94"/>
      <c r="BH73" s="94"/>
      <c r="BI73" s="94"/>
      <c r="BJ73" s="94"/>
      <c r="BK73" s="94"/>
    </row>
    <row r="74" spans="2:63" s="72" customFormat="1" ht="14.25" thickBot="1" x14ac:dyDescent="0.2">
      <c r="B74" s="7" t="s">
        <v>4</v>
      </c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33" t="s">
        <v>27</v>
      </c>
      <c r="AF74" s="33" t="s">
        <v>27</v>
      </c>
      <c r="AG74" s="33" t="s">
        <v>27</v>
      </c>
      <c r="AH74" s="10">
        <f>COUNTIF(C74:AG74,"●")</f>
        <v>0</v>
      </c>
      <c r="AI74" s="12">
        <f>+AH74+AI67</f>
        <v>0</v>
      </c>
      <c r="AK74" s="107"/>
      <c r="AL74" s="34" t="s">
        <v>25</v>
      </c>
      <c r="AM74" s="79">
        <f>IFERROR(+AM73/AM72,"")</f>
        <v>0</v>
      </c>
      <c r="AN74" s="39" t="str">
        <f>IF(AM74="","",IF(AM74&gt;=0.285,"4週8休以上",IF(AM74&lt;0.285,"4週8休未満")))</f>
        <v>4週8休未満</v>
      </c>
      <c r="AP74" s="94"/>
      <c r="AQ74" s="94"/>
      <c r="AR74" s="94"/>
      <c r="AS74" s="94"/>
      <c r="AT74" s="94"/>
      <c r="AU74" s="94"/>
      <c r="AV74" s="94"/>
      <c r="AW74" s="94"/>
      <c r="AX74" s="94"/>
      <c r="AY74" s="94"/>
      <c r="AZ74" s="94"/>
      <c r="BA74" s="94"/>
      <c r="BB74" s="94"/>
      <c r="BC74" s="94"/>
      <c r="BD74" s="94"/>
      <c r="BE74" s="94"/>
      <c r="BF74" s="94"/>
      <c r="BG74" s="94"/>
      <c r="BH74" s="94"/>
      <c r="BI74" s="94"/>
      <c r="BJ74" s="94"/>
      <c r="BK74" s="94"/>
    </row>
    <row r="75" spans="2:63" ht="14.25" thickBot="1" x14ac:dyDescent="0.2">
      <c r="AM75" s="21"/>
    </row>
    <row r="76" spans="2:63" ht="13.5" customHeight="1" x14ac:dyDescent="0.15">
      <c r="B76" s="5" t="s">
        <v>1</v>
      </c>
      <c r="C76" s="100">
        <f>MONTH(C69+1)</f>
        <v>1</v>
      </c>
      <c r="D76" s="101"/>
      <c r="E76" s="101"/>
      <c r="F76" s="101"/>
      <c r="G76" s="101"/>
      <c r="H76" s="101"/>
      <c r="I76" s="101"/>
      <c r="J76" s="101"/>
      <c r="K76" s="101"/>
      <c r="L76" s="101"/>
      <c r="M76" s="101"/>
      <c r="N76" s="101"/>
      <c r="O76" s="101"/>
      <c r="P76" s="101"/>
      <c r="Q76" s="101"/>
      <c r="R76" s="101"/>
      <c r="S76" s="101"/>
      <c r="T76" s="101"/>
      <c r="U76" s="101"/>
      <c r="V76" s="101"/>
      <c r="W76" s="101"/>
      <c r="X76" s="101"/>
      <c r="Y76" s="101"/>
      <c r="Z76" s="101"/>
      <c r="AA76" s="101"/>
      <c r="AB76" s="101"/>
      <c r="AC76" s="101"/>
      <c r="AD76" s="101"/>
      <c r="AE76" s="101"/>
      <c r="AF76" s="101"/>
      <c r="AG76" s="101"/>
      <c r="AH76" s="103" t="s">
        <v>12</v>
      </c>
      <c r="AI76" s="108" t="s">
        <v>13</v>
      </c>
      <c r="AK76" s="106" t="s">
        <v>3</v>
      </c>
      <c r="AL76" s="36" t="s">
        <v>16</v>
      </c>
      <c r="AM76" s="37">
        <f>COUNTIF(C80:AG80,"")+COUNTIF(C80:AG80,"○")</f>
        <v>28</v>
      </c>
    </row>
    <row r="77" spans="2:63" ht="14.25" thickBot="1" x14ac:dyDescent="0.2">
      <c r="B77" s="6" t="s">
        <v>2</v>
      </c>
      <c r="C77" s="30">
        <f>DATE($M$6+1,C76,1)</f>
        <v>45658</v>
      </c>
      <c r="D77" s="30">
        <f>C77+1</f>
        <v>45659</v>
      </c>
      <c r="E77" s="30">
        <f t="shared" ref="E77:AG77" si="19">D77+1</f>
        <v>45660</v>
      </c>
      <c r="F77" s="26">
        <f t="shared" si="19"/>
        <v>45661</v>
      </c>
      <c r="G77" s="26">
        <f t="shared" si="19"/>
        <v>45662</v>
      </c>
      <c r="H77" s="26">
        <f t="shared" si="19"/>
        <v>45663</v>
      </c>
      <c r="I77" s="26">
        <f t="shared" si="19"/>
        <v>45664</v>
      </c>
      <c r="J77" s="26">
        <f t="shared" si="19"/>
        <v>45665</v>
      </c>
      <c r="K77" s="26">
        <f t="shared" si="19"/>
        <v>45666</v>
      </c>
      <c r="L77" s="26">
        <f t="shared" si="19"/>
        <v>45667</v>
      </c>
      <c r="M77" s="26">
        <f t="shared" si="19"/>
        <v>45668</v>
      </c>
      <c r="N77" s="26">
        <f t="shared" si="19"/>
        <v>45669</v>
      </c>
      <c r="O77" s="26">
        <f t="shared" si="19"/>
        <v>45670</v>
      </c>
      <c r="P77" s="26">
        <f t="shared" si="19"/>
        <v>45671</v>
      </c>
      <c r="Q77" s="26">
        <f t="shared" si="19"/>
        <v>45672</v>
      </c>
      <c r="R77" s="26">
        <f t="shared" si="19"/>
        <v>45673</v>
      </c>
      <c r="S77" s="26">
        <f t="shared" si="19"/>
        <v>45674</v>
      </c>
      <c r="T77" s="26">
        <f t="shared" si="19"/>
        <v>45675</v>
      </c>
      <c r="U77" s="26">
        <f t="shared" si="19"/>
        <v>45676</v>
      </c>
      <c r="V77" s="26">
        <f t="shared" si="19"/>
        <v>45677</v>
      </c>
      <c r="W77" s="26">
        <f t="shared" si="19"/>
        <v>45678</v>
      </c>
      <c r="X77" s="26">
        <f t="shared" si="19"/>
        <v>45679</v>
      </c>
      <c r="Y77" s="26">
        <f t="shared" si="19"/>
        <v>45680</v>
      </c>
      <c r="Z77" s="26">
        <f t="shared" si="19"/>
        <v>45681</v>
      </c>
      <c r="AA77" s="26">
        <f t="shared" si="19"/>
        <v>45682</v>
      </c>
      <c r="AB77" s="26">
        <f t="shared" si="19"/>
        <v>45683</v>
      </c>
      <c r="AC77" s="26">
        <f t="shared" si="19"/>
        <v>45684</v>
      </c>
      <c r="AD77" s="26">
        <f t="shared" si="19"/>
        <v>45685</v>
      </c>
      <c r="AE77" s="26">
        <f t="shared" si="19"/>
        <v>45686</v>
      </c>
      <c r="AF77" s="26">
        <f t="shared" si="19"/>
        <v>45687</v>
      </c>
      <c r="AG77" s="26">
        <f t="shared" si="19"/>
        <v>45688</v>
      </c>
      <c r="AH77" s="104"/>
      <c r="AI77" s="109"/>
      <c r="AK77" s="106"/>
      <c r="AL77" s="34" t="s">
        <v>24</v>
      </c>
      <c r="AM77" s="77">
        <f>COUNTIF(C80:AG80,"○")</f>
        <v>0</v>
      </c>
    </row>
    <row r="78" spans="2:63" ht="14.25" thickBot="1" x14ac:dyDescent="0.2">
      <c r="B78" s="6" t="s">
        <v>5</v>
      </c>
      <c r="C78" s="31" t="str">
        <f>TEXT(WEEKDAY(+C77),"aaa")</f>
        <v>水</v>
      </c>
      <c r="D78" s="31" t="str">
        <f t="shared" ref="D78:AG78" si="20">TEXT(WEEKDAY(+D77),"aaa")</f>
        <v>木</v>
      </c>
      <c r="E78" s="31" t="str">
        <f t="shared" si="20"/>
        <v>金</v>
      </c>
      <c r="F78" s="13" t="str">
        <f t="shared" si="20"/>
        <v>土</v>
      </c>
      <c r="G78" s="13" t="str">
        <f t="shared" si="20"/>
        <v>日</v>
      </c>
      <c r="H78" s="13" t="str">
        <f t="shared" si="20"/>
        <v>月</v>
      </c>
      <c r="I78" s="13" t="str">
        <f t="shared" si="20"/>
        <v>火</v>
      </c>
      <c r="J78" s="13" t="str">
        <f t="shared" si="20"/>
        <v>水</v>
      </c>
      <c r="K78" s="13" t="str">
        <f t="shared" si="20"/>
        <v>木</v>
      </c>
      <c r="L78" s="13" t="str">
        <f t="shared" si="20"/>
        <v>金</v>
      </c>
      <c r="M78" s="13" t="str">
        <f t="shared" si="20"/>
        <v>土</v>
      </c>
      <c r="N78" s="13" t="str">
        <f t="shared" si="20"/>
        <v>日</v>
      </c>
      <c r="O78" s="13" t="str">
        <f t="shared" si="20"/>
        <v>月</v>
      </c>
      <c r="P78" s="13" t="str">
        <f t="shared" si="20"/>
        <v>火</v>
      </c>
      <c r="Q78" s="13" t="str">
        <f t="shared" si="20"/>
        <v>水</v>
      </c>
      <c r="R78" s="13" t="str">
        <f t="shared" si="20"/>
        <v>木</v>
      </c>
      <c r="S78" s="13" t="str">
        <f t="shared" si="20"/>
        <v>金</v>
      </c>
      <c r="T78" s="13" t="str">
        <f t="shared" si="20"/>
        <v>土</v>
      </c>
      <c r="U78" s="13" t="str">
        <f t="shared" si="20"/>
        <v>日</v>
      </c>
      <c r="V78" s="13" t="str">
        <f t="shared" si="20"/>
        <v>月</v>
      </c>
      <c r="W78" s="13" t="str">
        <f t="shared" si="20"/>
        <v>火</v>
      </c>
      <c r="X78" s="13" t="str">
        <f t="shared" si="20"/>
        <v>水</v>
      </c>
      <c r="Y78" s="13" t="str">
        <f t="shared" si="20"/>
        <v>木</v>
      </c>
      <c r="Z78" s="13" t="str">
        <f t="shared" si="20"/>
        <v>金</v>
      </c>
      <c r="AA78" s="13" t="str">
        <f t="shared" si="20"/>
        <v>土</v>
      </c>
      <c r="AB78" s="13" t="str">
        <f t="shared" si="20"/>
        <v>日</v>
      </c>
      <c r="AC78" s="13" t="str">
        <f t="shared" si="20"/>
        <v>月</v>
      </c>
      <c r="AD78" s="13" t="str">
        <f t="shared" si="20"/>
        <v>火</v>
      </c>
      <c r="AE78" s="13" t="str">
        <f t="shared" si="20"/>
        <v>水</v>
      </c>
      <c r="AF78" s="13" t="str">
        <f t="shared" si="20"/>
        <v>木</v>
      </c>
      <c r="AG78" s="13" t="str">
        <f t="shared" si="20"/>
        <v>金</v>
      </c>
      <c r="AH78" s="104"/>
      <c r="AI78" s="109"/>
      <c r="AK78" s="106"/>
      <c r="AL78" s="34" t="s">
        <v>25</v>
      </c>
      <c r="AM78" s="79">
        <f>IFERROR(+AM77/AM76,"")</f>
        <v>0</v>
      </c>
      <c r="AN78" s="39" t="str">
        <f>IF(AM78="","",IF(AM78&gt;=0.285,"4週8休以上",IF(AM78&lt;0.285,"4週8休未満")))</f>
        <v>4週8休未満</v>
      </c>
    </row>
    <row r="79" spans="2:63" s="1" customFormat="1" ht="60" customHeight="1" x14ac:dyDescent="0.15">
      <c r="B79" s="8" t="s">
        <v>6</v>
      </c>
      <c r="C79" s="32"/>
      <c r="D79" s="32"/>
      <c r="E79" s="32"/>
      <c r="F79" s="14"/>
      <c r="G79" s="14"/>
      <c r="H79" s="29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  <c r="AA79" s="14"/>
      <c r="AB79" s="14"/>
      <c r="AC79" s="14"/>
      <c r="AD79" s="14"/>
      <c r="AE79" s="14"/>
      <c r="AF79" s="14"/>
      <c r="AG79" s="14"/>
      <c r="AH79" s="105"/>
      <c r="AI79" s="110"/>
      <c r="AK79" s="107" t="s">
        <v>4</v>
      </c>
      <c r="AL79" s="35" t="s">
        <v>16</v>
      </c>
      <c r="AM79" s="78">
        <f>COUNTIF(C81:AG81,"")+COUNTIF(C81:AG81,"●")</f>
        <v>28</v>
      </c>
      <c r="AN79" s="29"/>
      <c r="AP79" s="93"/>
      <c r="AQ79" s="93"/>
      <c r="AR79" s="93"/>
      <c r="AS79" s="93"/>
      <c r="AT79" s="93"/>
      <c r="AU79" s="93"/>
      <c r="AV79" s="93"/>
      <c r="AW79" s="93"/>
      <c r="AX79" s="93"/>
      <c r="AY79" s="93"/>
      <c r="AZ79" s="93"/>
      <c r="BA79" s="93"/>
      <c r="BB79" s="93"/>
      <c r="BC79" s="93"/>
      <c r="BD79" s="93"/>
      <c r="BE79" s="93"/>
      <c r="BF79" s="93"/>
      <c r="BG79" s="93"/>
      <c r="BH79" s="93"/>
      <c r="BI79" s="93"/>
      <c r="BJ79" s="93"/>
      <c r="BK79" s="93"/>
    </row>
    <row r="80" spans="2:63" s="72" customFormat="1" ht="14.25" thickBot="1" x14ac:dyDescent="0.2">
      <c r="B80" s="6" t="s">
        <v>3</v>
      </c>
      <c r="C80" s="31" t="s">
        <v>27</v>
      </c>
      <c r="D80" s="31" t="s">
        <v>27</v>
      </c>
      <c r="E80" s="31" t="s">
        <v>27</v>
      </c>
      <c r="F80" s="13"/>
      <c r="G80" s="13"/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  <c r="AA80" s="13"/>
      <c r="AB80" s="13"/>
      <c r="AC80" s="13"/>
      <c r="AD80" s="13"/>
      <c r="AE80" s="13"/>
      <c r="AF80" s="13"/>
      <c r="AG80" s="13"/>
      <c r="AH80" s="9">
        <f>COUNTIF(C80:AG80,"○")</f>
        <v>0</v>
      </c>
      <c r="AI80" s="11">
        <f>+AH80+AI73</f>
        <v>0</v>
      </c>
      <c r="AK80" s="107"/>
      <c r="AL80" s="34" t="s">
        <v>24</v>
      </c>
      <c r="AM80" s="77">
        <f>COUNTIF(C81:AG81,"●")</f>
        <v>0</v>
      </c>
      <c r="AN80" s="24"/>
      <c r="AP80" s="94"/>
      <c r="AQ80" s="94"/>
      <c r="AR80" s="94"/>
      <c r="AS80" s="94"/>
      <c r="AT80" s="94"/>
      <c r="AU80" s="94"/>
      <c r="AV80" s="94"/>
      <c r="AW80" s="94"/>
      <c r="AX80" s="94"/>
      <c r="AY80" s="94"/>
      <c r="AZ80" s="94"/>
      <c r="BA80" s="94"/>
      <c r="BB80" s="94"/>
      <c r="BC80" s="94"/>
      <c r="BD80" s="94"/>
      <c r="BE80" s="94"/>
      <c r="BF80" s="94"/>
      <c r="BG80" s="94"/>
      <c r="BH80" s="94"/>
      <c r="BI80" s="94"/>
      <c r="BJ80" s="94"/>
      <c r="BK80" s="94"/>
    </row>
    <row r="81" spans="2:63" s="72" customFormat="1" ht="14.25" thickBot="1" x14ac:dyDescent="0.2">
      <c r="B81" s="7" t="s">
        <v>4</v>
      </c>
      <c r="C81" s="33" t="s">
        <v>27</v>
      </c>
      <c r="D81" s="33" t="s">
        <v>27</v>
      </c>
      <c r="E81" s="33" t="s">
        <v>27</v>
      </c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10">
        <f>COUNTIF(C81:AG81,"●")</f>
        <v>0</v>
      </c>
      <c r="AI81" s="12">
        <f>+AH81+AI74</f>
        <v>0</v>
      </c>
      <c r="AK81" s="107"/>
      <c r="AL81" s="34" t="s">
        <v>25</v>
      </c>
      <c r="AM81" s="79">
        <f>IFERROR(+AM80/AM79,"")</f>
        <v>0</v>
      </c>
      <c r="AN81" s="39" t="str">
        <f>IF(AM81="","",IF(AM81&gt;=0.285,"4週8休以上",IF(AM81&lt;0.285,"4週8休未満")))</f>
        <v>4週8休未満</v>
      </c>
      <c r="AP81" s="94"/>
      <c r="AQ81" s="94"/>
      <c r="AR81" s="94"/>
      <c r="AS81" s="94"/>
      <c r="AT81" s="94"/>
      <c r="AU81" s="94"/>
      <c r="AV81" s="94"/>
      <c r="AW81" s="94"/>
      <c r="AX81" s="94"/>
      <c r="AY81" s="94"/>
      <c r="AZ81" s="94"/>
      <c r="BA81" s="94"/>
      <c r="BB81" s="94"/>
      <c r="BC81" s="94"/>
      <c r="BD81" s="94"/>
      <c r="BE81" s="94"/>
      <c r="BF81" s="94"/>
      <c r="BG81" s="94"/>
      <c r="BH81" s="94"/>
      <c r="BI81" s="94"/>
      <c r="BJ81" s="94"/>
      <c r="BK81" s="94"/>
    </row>
    <row r="82" spans="2:63" ht="14.25" thickBot="1" x14ac:dyDescent="0.2">
      <c r="AM82" s="21"/>
    </row>
    <row r="83" spans="2:63" ht="13.5" customHeight="1" x14ac:dyDescent="0.15">
      <c r="B83" s="5" t="s">
        <v>1</v>
      </c>
      <c r="C83" s="100">
        <f>C76+MONTH(1)</f>
        <v>2</v>
      </c>
      <c r="D83" s="101"/>
      <c r="E83" s="101"/>
      <c r="F83" s="101"/>
      <c r="G83" s="101"/>
      <c r="H83" s="101"/>
      <c r="I83" s="101"/>
      <c r="J83" s="101"/>
      <c r="K83" s="101"/>
      <c r="L83" s="101"/>
      <c r="M83" s="101"/>
      <c r="N83" s="101"/>
      <c r="O83" s="101"/>
      <c r="P83" s="101"/>
      <c r="Q83" s="101"/>
      <c r="R83" s="101"/>
      <c r="S83" s="101"/>
      <c r="T83" s="101"/>
      <c r="U83" s="101"/>
      <c r="V83" s="101"/>
      <c r="W83" s="101"/>
      <c r="X83" s="101"/>
      <c r="Y83" s="101"/>
      <c r="Z83" s="101"/>
      <c r="AA83" s="101"/>
      <c r="AB83" s="101"/>
      <c r="AC83" s="101"/>
      <c r="AD83" s="101"/>
      <c r="AE83" s="101"/>
      <c r="AF83" s="101"/>
      <c r="AG83" s="101"/>
      <c r="AH83" s="103" t="s">
        <v>12</v>
      </c>
      <c r="AI83" s="108" t="s">
        <v>13</v>
      </c>
      <c r="AK83" s="106" t="s">
        <v>3</v>
      </c>
      <c r="AL83" s="36" t="s">
        <v>16</v>
      </c>
      <c r="AM83" s="37">
        <f>COUNTIF(C87:AG87,"")+COUNTIF(C87:AG87,"○")</f>
        <v>29</v>
      </c>
    </row>
    <row r="84" spans="2:63" ht="14.25" thickBot="1" x14ac:dyDescent="0.2">
      <c r="B84" s="6" t="s">
        <v>2</v>
      </c>
      <c r="C84" s="26">
        <f>DATE($M$6+1,C83,1)</f>
        <v>45689</v>
      </c>
      <c r="D84" s="26">
        <f>C84+1</f>
        <v>45690</v>
      </c>
      <c r="E84" s="26">
        <f t="shared" ref="E84:AE84" si="21">D84+1</f>
        <v>45691</v>
      </c>
      <c r="F84" s="26">
        <f t="shared" si="21"/>
        <v>45692</v>
      </c>
      <c r="G84" s="26">
        <f t="shared" si="21"/>
        <v>45693</v>
      </c>
      <c r="H84" s="26">
        <f t="shared" si="21"/>
        <v>45694</v>
      </c>
      <c r="I84" s="26">
        <f t="shared" si="21"/>
        <v>45695</v>
      </c>
      <c r="J84" s="26">
        <f t="shared" si="21"/>
        <v>45696</v>
      </c>
      <c r="K84" s="26">
        <f t="shared" si="21"/>
        <v>45697</v>
      </c>
      <c r="L84" s="26">
        <f t="shared" si="21"/>
        <v>45698</v>
      </c>
      <c r="M84" s="26">
        <f t="shared" si="21"/>
        <v>45699</v>
      </c>
      <c r="N84" s="26">
        <f t="shared" si="21"/>
        <v>45700</v>
      </c>
      <c r="O84" s="26">
        <f t="shared" si="21"/>
        <v>45701</v>
      </c>
      <c r="P84" s="26">
        <f t="shared" si="21"/>
        <v>45702</v>
      </c>
      <c r="Q84" s="26">
        <f t="shared" si="21"/>
        <v>45703</v>
      </c>
      <c r="R84" s="26">
        <f t="shared" si="21"/>
        <v>45704</v>
      </c>
      <c r="S84" s="26">
        <f t="shared" si="21"/>
        <v>45705</v>
      </c>
      <c r="T84" s="26">
        <f t="shared" si="21"/>
        <v>45706</v>
      </c>
      <c r="U84" s="26">
        <f t="shared" si="21"/>
        <v>45707</v>
      </c>
      <c r="V84" s="26">
        <f t="shared" si="21"/>
        <v>45708</v>
      </c>
      <c r="W84" s="26">
        <f t="shared" si="21"/>
        <v>45709</v>
      </c>
      <c r="X84" s="26">
        <f t="shared" si="21"/>
        <v>45710</v>
      </c>
      <c r="Y84" s="26">
        <f t="shared" si="21"/>
        <v>45711</v>
      </c>
      <c r="Z84" s="26">
        <f t="shared" si="21"/>
        <v>45712</v>
      </c>
      <c r="AA84" s="26">
        <f t="shared" si="21"/>
        <v>45713</v>
      </c>
      <c r="AB84" s="26">
        <f t="shared" si="21"/>
        <v>45714</v>
      </c>
      <c r="AC84" s="26">
        <f t="shared" si="21"/>
        <v>45715</v>
      </c>
      <c r="AD84" s="26">
        <f t="shared" si="21"/>
        <v>45716</v>
      </c>
      <c r="AE84" s="26">
        <f t="shared" si="21"/>
        <v>45717</v>
      </c>
      <c r="AF84" s="13" t="s">
        <v>17</v>
      </c>
      <c r="AG84" s="13" t="s">
        <v>17</v>
      </c>
      <c r="AH84" s="104"/>
      <c r="AI84" s="109"/>
      <c r="AK84" s="106"/>
      <c r="AL84" s="34" t="s">
        <v>24</v>
      </c>
      <c r="AM84" s="77">
        <f>COUNTIF(C87:AG87,"○")</f>
        <v>0</v>
      </c>
    </row>
    <row r="85" spans="2:63" ht="14.25" thickBot="1" x14ac:dyDescent="0.2">
      <c r="B85" s="6" t="s">
        <v>5</v>
      </c>
      <c r="C85" s="13" t="str">
        <f>TEXT(WEEKDAY(+C84),"aaa")</f>
        <v>土</v>
      </c>
      <c r="D85" s="13" t="str">
        <f t="shared" ref="D85:AE85" si="22">TEXT(WEEKDAY(+D84),"aaa")</f>
        <v>日</v>
      </c>
      <c r="E85" s="13" t="str">
        <f t="shared" si="22"/>
        <v>月</v>
      </c>
      <c r="F85" s="13" t="str">
        <f t="shared" si="22"/>
        <v>火</v>
      </c>
      <c r="G85" s="13" t="str">
        <f t="shared" si="22"/>
        <v>水</v>
      </c>
      <c r="H85" s="13" t="str">
        <f t="shared" si="22"/>
        <v>木</v>
      </c>
      <c r="I85" s="13" t="str">
        <f t="shared" si="22"/>
        <v>金</v>
      </c>
      <c r="J85" s="13" t="str">
        <f t="shared" si="22"/>
        <v>土</v>
      </c>
      <c r="K85" s="13" t="str">
        <f t="shared" si="22"/>
        <v>日</v>
      </c>
      <c r="L85" s="13" t="str">
        <f t="shared" si="22"/>
        <v>月</v>
      </c>
      <c r="M85" s="13" t="str">
        <f t="shared" si="22"/>
        <v>火</v>
      </c>
      <c r="N85" s="13" t="str">
        <f t="shared" si="22"/>
        <v>水</v>
      </c>
      <c r="O85" s="13" t="str">
        <f t="shared" si="22"/>
        <v>木</v>
      </c>
      <c r="P85" s="13" t="str">
        <f t="shared" si="22"/>
        <v>金</v>
      </c>
      <c r="Q85" s="13" t="str">
        <f t="shared" si="22"/>
        <v>土</v>
      </c>
      <c r="R85" s="13" t="str">
        <f t="shared" si="22"/>
        <v>日</v>
      </c>
      <c r="S85" s="13" t="str">
        <f t="shared" si="22"/>
        <v>月</v>
      </c>
      <c r="T85" s="13" t="str">
        <f t="shared" si="22"/>
        <v>火</v>
      </c>
      <c r="U85" s="13" t="str">
        <f t="shared" si="22"/>
        <v>水</v>
      </c>
      <c r="V85" s="13" t="str">
        <f t="shared" si="22"/>
        <v>木</v>
      </c>
      <c r="W85" s="13" t="str">
        <f t="shared" si="22"/>
        <v>金</v>
      </c>
      <c r="X85" s="13" t="str">
        <f t="shared" si="22"/>
        <v>土</v>
      </c>
      <c r="Y85" s="13" t="str">
        <f t="shared" si="22"/>
        <v>日</v>
      </c>
      <c r="Z85" s="13" t="str">
        <f t="shared" si="22"/>
        <v>月</v>
      </c>
      <c r="AA85" s="13" t="str">
        <f t="shared" si="22"/>
        <v>火</v>
      </c>
      <c r="AB85" s="13" t="str">
        <f t="shared" si="22"/>
        <v>水</v>
      </c>
      <c r="AC85" s="13" t="str">
        <f t="shared" si="22"/>
        <v>木</v>
      </c>
      <c r="AD85" s="13" t="str">
        <f t="shared" si="22"/>
        <v>金</v>
      </c>
      <c r="AE85" s="13" t="str">
        <f t="shared" si="22"/>
        <v>土</v>
      </c>
      <c r="AF85" s="13" t="s">
        <v>17</v>
      </c>
      <c r="AG85" s="13" t="s">
        <v>17</v>
      </c>
      <c r="AH85" s="104"/>
      <c r="AI85" s="109"/>
      <c r="AK85" s="106"/>
      <c r="AL85" s="34" t="s">
        <v>25</v>
      </c>
      <c r="AM85" s="79">
        <f>IFERROR(+AM84/AM83,"")</f>
        <v>0</v>
      </c>
      <c r="AN85" s="39" t="str">
        <f>IF(AM85="","",IF(AM85&gt;=0.285,"4週8休以上",IF(AM85&lt;0.285,"4週8休未満")))</f>
        <v>4週8休未満</v>
      </c>
    </row>
    <row r="86" spans="2:63" s="1" customFormat="1" ht="60" customHeight="1" x14ac:dyDescent="0.15">
      <c r="B86" s="8" t="s">
        <v>6</v>
      </c>
      <c r="C86" s="14"/>
      <c r="D86" s="14"/>
      <c r="E86" s="14"/>
      <c r="F86" s="14"/>
      <c r="G86" s="14"/>
      <c r="H86" s="14"/>
      <c r="I86" s="29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29"/>
      <c r="V86" s="14"/>
      <c r="W86" s="14"/>
      <c r="X86" s="14"/>
      <c r="Y86" s="14"/>
      <c r="Z86" s="14"/>
      <c r="AA86" s="14"/>
      <c r="AB86" s="14"/>
      <c r="AC86" s="14"/>
      <c r="AD86" s="14"/>
      <c r="AE86" s="14"/>
      <c r="AF86" s="14"/>
      <c r="AG86" s="14"/>
      <c r="AH86" s="105"/>
      <c r="AI86" s="110"/>
      <c r="AK86" s="107" t="s">
        <v>4</v>
      </c>
      <c r="AL86" s="35" t="s">
        <v>16</v>
      </c>
      <c r="AM86" s="78">
        <f>COUNTIF(C88:AG88,"")+COUNTIF(C88:AG88,"●")</f>
        <v>29</v>
      </c>
      <c r="AN86" s="29"/>
      <c r="AP86" s="93"/>
      <c r="AQ86" s="93"/>
      <c r="AR86" s="93"/>
      <c r="AS86" s="93"/>
      <c r="AT86" s="93"/>
      <c r="AU86" s="93"/>
      <c r="AV86" s="93"/>
      <c r="AW86" s="93"/>
      <c r="AX86" s="93"/>
      <c r="AY86" s="93"/>
      <c r="AZ86" s="93"/>
      <c r="BA86" s="93"/>
      <c r="BB86" s="93"/>
      <c r="BC86" s="93"/>
      <c r="BD86" s="93"/>
      <c r="BE86" s="93"/>
      <c r="BF86" s="93"/>
      <c r="BG86" s="93"/>
      <c r="BH86" s="93"/>
      <c r="BI86" s="93"/>
      <c r="BJ86" s="93"/>
      <c r="BK86" s="93"/>
    </row>
    <row r="87" spans="2:63" s="72" customFormat="1" ht="14.25" thickBot="1" x14ac:dyDescent="0.2">
      <c r="B87" s="6" t="s">
        <v>3</v>
      </c>
      <c r="C87" s="13"/>
      <c r="D87" s="13"/>
      <c r="E87" s="13"/>
      <c r="F87" s="13"/>
      <c r="G87" s="13"/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  <c r="AA87" s="13"/>
      <c r="AB87" s="13"/>
      <c r="AC87" s="13"/>
      <c r="AD87" s="13"/>
      <c r="AE87" s="13"/>
      <c r="AF87" s="13" t="s">
        <v>17</v>
      </c>
      <c r="AG87" s="13" t="s">
        <v>17</v>
      </c>
      <c r="AH87" s="9">
        <f>COUNTIF(C87:AG87,"○")</f>
        <v>0</v>
      </c>
      <c r="AI87" s="11">
        <f>+AH87+AI80</f>
        <v>0</v>
      </c>
      <c r="AK87" s="107"/>
      <c r="AL87" s="34" t="s">
        <v>24</v>
      </c>
      <c r="AM87" s="77">
        <f>COUNTIF(C88:AG88,"●")</f>
        <v>0</v>
      </c>
      <c r="AN87" s="24"/>
      <c r="AP87" s="94"/>
      <c r="AQ87" s="94"/>
      <c r="AR87" s="94"/>
      <c r="AS87" s="94"/>
      <c r="AT87" s="94"/>
      <c r="AU87" s="94"/>
      <c r="AV87" s="94"/>
      <c r="AW87" s="94"/>
      <c r="AX87" s="94"/>
      <c r="AY87" s="94"/>
      <c r="AZ87" s="94"/>
      <c r="BA87" s="94"/>
      <c r="BB87" s="94"/>
      <c r="BC87" s="94"/>
      <c r="BD87" s="94"/>
      <c r="BE87" s="94"/>
      <c r="BF87" s="94"/>
      <c r="BG87" s="94"/>
      <c r="BH87" s="94"/>
      <c r="BI87" s="94"/>
      <c r="BJ87" s="94"/>
      <c r="BK87" s="94"/>
    </row>
    <row r="88" spans="2:63" s="72" customFormat="1" ht="14.25" thickBot="1" x14ac:dyDescent="0.2">
      <c r="B88" s="7" t="s">
        <v>4</v>
      </c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 t="s">
        <v>17</v>
      </c>
      <c r="AG88" s="42" t="s">
        <v>17</v>
      </c>
      <c r="AH88" s="10">
        <f>COUNTIF(C88:AG88,"●")</f>
        <v>0</v>
      </c>
      <c r="AI88" s="12">
        <f>+AH88+AI81</f>
        <v>0</v>
      </c>
      <c r="AK88" s="107"/>
      <c r="AL88" s="34" t="s">
        <v>25</v>
      </c>
      <c r="AM88" s="79">
        <f>IFERROR(+AM87/AM86,"")</f>
        <v>0</v>
      </c>
      <c r="AN88" s="39" t="str">
        <f>IF(AM88="","",IF(AM88&gt;=0.285,"4週8休以上",IF(AM88&lt;0.285,"4週8休未満")))</f>
        <v>4週8休未満</v>
      </c>
      <c r="AP88" s="94"/>
      <c r="AQ88" s="94"/>
      <c r="AR88" s="94"/>
      <c r="AS88" s="94"/>
      <c r="AT88" s="94"/>
      <c r="AU88" s="94"/>
      <c r="AV88" s="94"/>
      <c r="AW88" s="94"/>
      <c r="AX88" s="94"/>
      <c r="AY88" s="94"/>
      <c r="AZ88" s="94"/>
      <c r="BA88" s="94"/>
      <c r="BB88" s="94"/>
      <c r="BC88" s="94"/>
      <c r="BD88" s="94"/>
      <c r="BE88" s="94"/>
      <c r="BF88" s="94"/>
      <c r="BG88" s="94"/>
      <c r="BH88" s="94"/>
      <c r="BI88" s="94"/>
      <c r="BJ88" s="94"/>
      <c r="BK88" s="94"/>
    </row>
    <row r="89" spans="2:63" ht="14.25" thickBot="1" x14ac:dyDescent="0.2">
      <c r="AM89" s="21"/>
    </row>
    <row r="90" spans="2:63" ht="13.5" customHeight="1" x14ac:dyDescent="0.15">
      <c r="B90" s="5" t="s">
        <v>1</v>
      </c>
      <c r="C90" s="100">
        <f>C83+MONTH(1)</f>
        <v>3</v>
      </c>
      <c r="D90" s="101"/>
      <c r="E90" s="101"/>
      <c r="F90" s="101"/>
      <c r="G90" s="101"/>
      <c r="H90" s="101"/>
      <c r="I90" s="101"/>
      <c r="J90" s="101"/>
      <c r="K90" s="101"/>
      <c r="L90" s="101"/>
      <c r="M90" s="101"/>
      <c r="N90" s="101"/>
      <c r="O90" s="101"/>
      <c r="P90" s="101"/>
      <c r="Q90" s="101"/>
      <c r="R90" s="101"/>
      <c r="S90" s="101"/>
      <c r="T90" s="101"/>
      <c r="U90" s="101"/>
      <c r="V90" s="101"/>
      <c r="W90" s="101"/>
      <c r="X90" s="101"/>
      <c r="Y90" s="101"/>
      <c r="Z90" s="101"/>
      <c r="AA90" s="101"/>
      <c r="AB90" s="101"/>
      <c r="AC90" s="101"/>
      <c r="AD90" s="101"/>
      <c r="AE90" s="101"/>
      <c r="AF90" s="101"/>
      <c r="AG90" s="101"/>
      <c r="AH90" s="103" t="s">
        <v>12</v>
      </c>
      <c r="AI90" s="108" t="s">
        <v>13</v>
      </c>
      <c r="AK90" s="106" t="s">
        <v>3</v>
      </c>
      <c r="AL90" s="36" t="s">
        <v>16</v>
      </c>
      <c r="AM90" s="37">
        <f>COUNTIF(C94:AG94,"")+COUNTIF(C94:AG94,"○")</f>
        <v>31</v>
      </c>
    </row>
    <row r="91" spans="2:63" ht="14.25" thickBot="1" x14ac:dyDescent="0.2">
      <c r="B91" s="6" t="s">
        <v>2</v>
      </c>
      <c r="C91" s="26">
        <f>DATE($M$6+1,C90,1)</f>
        <v>45717</v>
      </c>
      <c r="D91" s="26">
        <f>C91+1</f>
        <v>45718</v>
      </c>
      <c r="E91" s="26">
        <f t="shared" ref="E91:AG91" si="23">D91+1</f>
        <v>45719</v>
      </c>
      <c r="F91" s="26">
        <f t="shared" si="23"/>
        <v>45720</v>
      </c>
      <c r="G91" s="26">
        <f t="shared" si="23"/>
        <v>45721</v>
      </c>
      <c r="H91" s="26">
        <f t="shared" si="23"/>
        <v>45722</v>
      </c>
      <c r="I91" s="26">
        <f t="shared" si="23"/>
        <v>45723</v>
      </c>
      <c r="J91" s="26">
        <f t="shared" si="23"/>
        <v>45724</v>
      </c>
      <c r="K91" s="26">
        <f t="shared" si="23"/>
        <v>45725</v>
      </c>
      <c r="L91" s="26">
        <f t="shared" si="23"/>
        <v>45726</v>
      </c>
      <c r="M91" s="26">
        <f t="shared" si="23"/>
        <v>45727</v>
      </c>
      <c r="N91" s="26">
        <f t="shared" si="23"/>
        <v>45728</v>
      </c>
      <c r="O91" s="26">
        <f t="shared" si="23"/>
        <v>45729</v>
      </c>
      <c r="P91" s="26">
        <f t="shared" si="23"/>
        <v>45730</v>
      </c>
      <c r="Q91" s="26">
        <f t="shared" si="23"/>
        <v>45731</v>
      </c>
      <c r="R91" s="26">
        <f t="shared" si="23"/>
        <v>45732</v>
      </c>
      <c r="S91" s="26">
        <f t="shared" si="23"/>
        <v>45733</v>
      </c>
      <c r="T91" s="26">
        <f t="shared" si="23"/>
        <v>45734</v>
      </c>
      <c r="U91" s="26">
        <f t="shared" si="23"/>
        <v>45735</v>
      </c>
      <c r="V91" s="26">
        <f t="shared" si="23"/>
        <v>45736</v>
      </c>
      <c r="W91" s="26">
        <f t="shared" si="23"/>
        <v>45737</v>
      </c>
      <c r="X91" s="26">
        <f t="shared" si="23"/>
        <v>45738</v>
      </c>
      <c r="Y91" s="26">
        <f t="shared" si="23"/>
        <v>45739</v>
      </c>
      <c r="Z91" s="26">
        <f t="shared" si="23"/>
        <v>45740</v>
      </c>
      <c r="AA91" s="26">
        <f t="shared" si="23"/>
        <v>45741</v>
      </c>
      <c r="AB91" s="26">
        <f t="shared" si="23"/>
        <v>45742</v>
      </c>
      <c r="AC91" s="26">
        <f t="shared" si="23"/>
        <v>45743</v>
      </c>
      <c r="AD91" s="26">
        <f t="shared" si="23"/>
        <v>45744</v>
      </c>
      <c r="AE91" s="26">
        <f t="shared" si="23"/>
        <v>45745</v>
      </c>
      <c r="AF91" s="26">
        <f t="shared" si="23"/>
        <v>45746</v>
      </c>
      <c r="AG91" s="26">
        <f t="shared" si="23"/>
        <v>45747</v>
      </c>
      <c r="AH91" s="104"/>
      <c r="AI91" s="109"/>
      <c r="AK91" s="106"/>
      <c r="AL91" s="34" t="s">
        <v>24</v>
      </c>
      <c r="AM91" s="77">
        <f>COUNTIF(C94:AG94,"○")</f>
        <v>0</v>
      </c>
    </row>
    <row r="92" spans="2:63" ht="14.25" thickBot="1" x14ac:dyDescent="0.2">
      <c r="B92" s="6" t="s">
        <v>5</v>
      </c>
      <c r="C92" s="13" t="str">
        <f>TEXT(WEEKDAY(+C91),"aaa")</f>
        <v>土</v>
      </c>
      <c r="D92" s="13" t="str">
        <f t="shared" ref="D92:AG92" si="24">TEXT(WEEKDAY(+D91),"aaa")</f>
        <v>日</v>
      </c>
      <c r="E92" s="13" t="str">
        <f t="shared" si="24"/>
        <v>月</v>
      </c>
      <c r="F92" s="13" t="str">
        <f t="shared" si="24"/>
        <v>火</v>
      </c>
      <c r="G92" s="13" t="str">
        <f t="shared" si="24"/>
        <v>水</v>
      </c>
      <c r="H92" s="13" t="str">
        <f t="shared" si="24"/>
        <v>木</v>
      </c>
      <c r="I92" s="13" t="str">
        <f t="shared" si="24"/>
        <v>金</v>
      </c>
      <c r="J92" s="13" t="str">
        <f t="shared" si="24"/>
        <v>土</v>
      </c>
      <c r="K92" s="13" t="str">
        <f t="shared" si="24"/>
        <v>日</v>
      </c>
      <c r="L92" s="13" t="str">
        <f t="shared" si="24"/>
        <v>月</v>
      </c>
      <c r="M92" s="13" t="str">
        <f t="shared" si="24"/>
        <v>火</v>
      </c>
      <c r="N92" s="13" t="str">
        <f t="shared" si="24"/>
        <v>水</v>
      </c>
      <c r="O92" s="13" t="str">
        <f t="shared" si="24"/>
        <v>木</v>
      </c>
      <c r="P92" s="13" t="str">
        <f t="shared" si="24"/>
        <v>金</v>
      </c>
      <c r="Q92" s="13" t="str">
        <f t="shared" si="24"/>
        <v>土</v>
      </c>
      <c r="R92" s="13" t="str">
        <f t="shared" si="24"/>
        <v>日</v>
      </c>
      <c r="S92" s="13" t="str">
        <f t="shared" si="24"/>
        <v>月</v>
      </c>
      <c r="T92" s="13" t="str">
        <f t="shared" si="24"/>
        <v>火</v>
      </c>
      <c r="U92" s="13" t="str">
        <f t="shared" si="24"/>
        <v>水</v>
      </c>
      <c r="V92" s="13" t="str">
        <f t="shared" si="24"/>
        <v>木</v>
      </c>
      <c r="W92" s="13" t="str">
        <f t="shared" si="24"/>
        <v>金</v>
      </c>
      <c r="X92" s="13" t="str">
        <f t="shared" si="24"/>
        <v>土</v>
      </c>
      <c r="Y92" s="13" t="str">
        <f t="shared" si="24"/>
        <v>日</v>
      </c>
      <c r="Z92" s="13" t="str">
        <f t="shared" si="24"/>
        <v>月</v>
      </c>
      <c r="AA92" s="13" t="str">
        <f t="shared" si="24"/>
        <v>火</v>
      </c>
      <c r="AB92" s="13" t="str">
        <f t="shared" si="24"/>
        <v>水</v>
      </c>
      <c r="AC92" s="13" t="str">
        <f t="shared" si="24"/>
        <v>木</v>
      </c>
      <c r="AD92" s="13" t="str">
        <f t="shared" si="24"/>
        <v>金</v>
      </c>
      <c r="AE92" s="13" t="str">
        <f t="shared" si="24"/>
        <v>土</v>
      </c>
      <c r="AF92" s="13" t="str">
        <f t="shared" si="24"/>
        <v>日</v>
      </c>
      <c r="AG92" s="13" t="str">
        <f t="shared" si="24"/>
        <v>月</v>
      </c>
      <c r="AH92" s="104"/>
      <c r="AI92" s="109"/>
      <c r="AK92" s="106"/>
      <c r="AL92" s="34" t="s">
        <v>25</v>
      </c>
      <c r="AM92" s="79">
        <f>IFERROR(+AM91/AM90,"")</f>
        <v>0</v>
      </c>
      <c r="AN92" s="39" t="str">
        <f>IF(AM92="","",IF(AM92&gt;=0.285,"4週8休以上",IF(AM92&lt;0.285,"4週8休未満")))</f>
        <v>4週8休未満</v>
      </c>
    </row>
    <row r="93" spans="2:63" s="1" customFormat="1" ht="60" customHeight="1" x14ac:dyDescent="0.15">
      <c r="B93" s="8" t="s">
        <v>6</v>
      </c>
      <c r="C93" s="14"/>
      <c r="D93" s="14"/>
      <c r="E93" s="17"/>
      <c r="F93" s="17"/>
      <c r="G93" s="14"/>
      <c r="H93" s="14"/>
      <c r="I93" s="14"/>
      <c r="J93" s="14"/>
      <c r="K93" s="14"/>
      <c r="L93" s="17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4"/>
      <c r="AA93" s="14"/>
      <c r="AB93" s="14"/>
      <c r="AC93" s="14"/>
      <c r="AD93" s="14"/>
      <c r="AE93" s="14"/>
      <c r="AF93" s="14"/>
      <c r="AG93" s="14"/>
      <c r="AH93" s="105"/>
      <c r="AI93" s="110"/>
      <c r="AK93" s="107" t="s">
        <v>4</v>
      </c>
      <c r="AL93" s="35" t="s">
        <v>16</v>
      </c>
      <c r="AM93" s="78">
        <f>COUNTIF(C95:AG95,"")+COUNTIF(C95:AG95,"●")</f>
        <v>31</v>
      </c>
      <c r="AN93" s="29"/>
      <c r="AP93" s="93"/>
      <c r="AQ93" s="93"/>
      <c r="AR93" s="93"/>
      <c r="AS93" s="93"/>
      <c r="AT93" s="93"/>
      <c r="AU93" s="93"/>
      <c r="AV93" s="93"/>
      <c r="AW93" s="93"/>
      <c r="AX93" s="93"/>
      <c r="AY93" s="93"/>
      <c r="AZ93" s="93"/>
      <c r="BA93" s="93"/>
      <c r="BB93" s="93"/>
      <c r="BC93" s="93"/>
      <c r="BD93" s="93"/>
      <c r="BE93" s="93"/>
      <c r="BF93" s="93"/>
      <c r="BG93" s="93"/>
      <c r="BH93" s="93"/>
      <c r="BI93" s="93"/>
      <c r="BJ93" s="93"/>
      <c r="BK93" s="93"/>
    </row>
    <row r="94" spans="2:63" s="72" customFormat="1" ht="14.25" thickBot="1" x14ac:dyDescent="0.2">
      <c r="B94" s="6" t="s">
        <v>3</v>
      </c>
      <c r="C94" s="13"/>
      <c r="D94" s="13"/>
      <c r="E94" s="13"/>
      <c r="F94" s="13"/>
      <c r="G94" s="13"/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  <c r="AA94" s="13"/>
      <c r="AB94" s="13"/>
      <c r="AC94" s="13"/>
      <c r="AD94" s="13"/>
      <c r="AE94" s="13"/>
      <c r="AF94" s="13"/>
      <c r="AG94" s="13"/>
      <c r="AH94" s="9">
        <f>COUNTIF(C94:AG94,"○")</f>
        <v>0</v>
      </c>
      <c r="AI94" s="11">
        <f>+AH94+AI87</f>
        <v>0</v>
      </c>
      <c r="AK94" s="107"/>
      <c r="AL94" s="34" t="s">
        <v>24</v>
      </c>
      <c r="AM94" s="77">
        <f>COUNTIF(C95:AG95,"●")</f>
        <v>0</v>
      </c>
      <c r="AN94" s="24"/>
      <c r="AP94" s="94"/>
      <c r="AQ94" s="94"/>
      <c r="AR94" s="94"/>
      <c r="AS94" s="94"/>
      <c r="AT94" s="94"/>
      <c r="AU94" s="94"/>
      <c r="AV94" s="94"/>
      <c r="AW94" s="94"/>
      <c r="AX94" s="94"/>
      <c r="AY94" s="94"/>
      <c r="AZ94" s="94"/>
      <c r="BA94" s="94"/>
      <c r="BB94" s="94"/>
      <c r="BC94" s="94"/>
      <c r="BD94" s="94"/>
      <c r="BE94" s="94"/>
      <c r="BF94" s="94"/>
      <c r="BG94" s="94"/>
      <c r="BH94" s="94"/>
      <c r="BI94" s="94"/>
      <c r="BJ94" s="94"/>
      <c r="BK94" s="94"/>
    </row>
    <row r="95" spans="2:63" s="72" customFormat="1" ht="14.25" thickBot="1" x14ac:dyDescent="0.2">
      <c r="B95" s="7" t="s">
        <v>4</v>
      </c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10">
        <f>COUNTIF(C95:AG95,"●")</f>
        <v>0</v>
      </c>
      <c r="AI95" s="12">
        <f>+AH95+AI88</f>
        <v>0</v>
      </c>
      <c r="AK95" s="107"/>
      <c r="AL95" s="34" t="s">
        <v>25</v>
      </c>
      <c r="AM95" s="79">
        <f>IFERROR(+AM94/AM93,"")</f>
        <v>0</v>
      </c>
      <c r="AN95" s="39" t="str">
        <f>IF(AM95="","",IF(AM95&gt;=0.285,"4週8休以上",IF(AM95&lt;0.285,"4週8休未満")))</f>
        <v>4週8休未満</v>
      </c>
      <c r="AP95" s="94"/>
      <c r="AQ95" s="94"/>
      <c r="AR95" s="94"/>
      <c r="AS95" s="94"/>
      <c r="AT95" s="94"/>
      <c r="AU95" s="94"/>
      <c r="AV95" s="94"/>
      <c r="AW95" s="94"/>
      <c r="AX95" s="94"/>
      <c r="AY95" s="94"/>
      <c r="AZ95" s="94"/>
      <c r="BA95" s="94"/>
      <c r="BB95" s="94"/>
      <c r="BC95" s="94"/>
      <c r="BD95" s="94"/>
      <c r="BE95" s="94"/>
      <c r="BF95" s="94"/>
      <c r="BG95" s="94"/>
      <c r="BH95" s="94"/>
      <c r="BI95" s="94"/>
      <c r="BJ95" s="94"/>
      <c r="BK95" s="94"/>
    </row>
    <row r="96" spans="2:63" ht="24" customHeight="1" thickBot="1" x14ac:dyDescent="0.2">
      <c r="AM96" s="21"/>
    </row>
    <row r="97" spans="2:63" ht="11.25" customHeight="1" x14ac:dyDescent="0.15">
      <c r="B97" s="19"/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  <c r="AC97" s="20"/>
      <c r="AD97" s="20"/>
      <c r="AE97" s="20"/>
      <c r="AF97" s="20"/>
      <c r="AG97" s="20"/>
      <c r="AH97" s="20"/>
      <c r="AI97" s="20"/>
      <c r="AJ97" s="85"/>
      <c r="AK97" s="43"/>
      <c r="AL97" s="43"/>
      <c r="AM97" s="74"/>
      <c r="AN97" s="74"/>
      <c r="AO97" s="44"/>
    </row>
    <row r="98" spans="2:63" ht="21.75" customHeight="1" x14ac:dyDescent="0.15">
      <c r="B98" s="19" t="s">
        <v>19</v>
      </c>
      <c r="C98" s="76"/>
      <c r="D98" s="76"/>
      <c r="E98" s="76"/>
      <c r="F98" s="76"/>
      <c r="G98" s="76"/>
      <c r="H98" s="76"/>
      <c r="I98" s="76"/>
      <c r="J98" s="76"/>
      <c r="K98" s="76"/>
      <c r="L98" s="76"/>
      <c r="M98" s="76"/>
      <c r="N98" s="76"/>
      <c r="O98" s="76"/>
      <c r="P98" s="76"/>
      <c r="Q98" s="76"/>
      <c r="R98" s="76"/>
      <c r="S98" s="76"/>
      <c r="T98" s="76"/>
      <c r="U98" s="76"/>
      <c r="V98" s="76"/>
      <c r="W98" s="76"/>
      <c r="X98" s="76"/>
      <c r="Y98" s="76"/>
      <c r="Z98" s="76"/>
      <c r="AA98" s="76"/>
      <c r="AB98" s="76"/>
      <c r="AC98" s="76"/>
      <c r="AD98" s="76"/>
      <c r="AE98" s="76"/>
      <c r="AF98" s="76"/>
      <c r="AG98" s="76"/>
      <c r="AH98" s="76"/>
      <c r="AI98" s="76"/>
      <c r="AJ98" s="86"/>
      <c r="AK98" s="51" t="s">
        <v>40</v>
      </c>
      <c r="AL98" s="51"/>
      <c r="AM98" s="41"/>
      <c r="AN98" s="41"/>
      <c r="AO98" s="75"/>
    </row>
    <row r="99" spans="2:63" ht="20.100000000000001" customHeight="1" x14ac:dyDescent="0.15">
      <c r="B99" s="111" t="s">
        <v>21</v>
      </c>
      <c r="C99" s="111"/>
      <c r="D99" s="111"/>
      <c r="E99" s="111"/>
      <c r="F99" s="111"/>
      <c r="G99" s="111"/>
      <c r="H99" s="111"/>
      <c r="I99" s="111"/>
      <c r="J99" s="111"/>
      <c r="K99" s="111"/>
      <c r="L99" s="111"/>
      <c r="M99" s="111"/>
      <c r="N99" s="111"/>
      <c r="O99" s="111"/>
      <c r="P99" s="111"/>
      <c r="Q99" s="111"/>
      <c r="R99" s="111"/>
      <c r="S99" s="111"/>
      <c r="T99" s="111"/>
      <c r="U99" s="111"/>
      <c r="V99" s="111"/>
      <c r="W99" s="111"/>
      <c r="X99" s="111"/>
      <c r="Y99" s="111"/>
      <c r="Z99" s="111"/>
      <c r="AA99" s="111"/>
      <c r="AB99" s="111"/>
      <c r="AC99" s="111"/>
      <c r="AD99" s="111"/>
      <c r="AE99" s="111"/>
      <c r="AF99" s="111"/>
      <c r="AG99" s="111"/>
      <c r="AH99" s="111"/>
      <c r="AI99" s="111"/>
      <c r="AJ99" s="86"/>
      <c r="AK99" s="112" t="s">
        <v>3</v>
      </c>
      <c r="AL99" s="83" t="s">
        <v>32</v>
      </c>
      <c r="AM99" s="80">
        <f>SUM(AM13,AM20,AM27,AM34,AM41,AM48,AM55,AM62,AM69,AM76,AM83,AM90)</f>
        <v>360</v>
      </c>
      <c r="AN99" s="41"/>
      <c r="AO99" s="75"/>
    </row>
    <row r="100" spans="2:63" ht="20.100000000000001" customHeight="1" thickBot="1" x14ac:dyDescent="0.2">
      <c r="B100" s="111"/>
      <c r="C100" s="111"/>
      <c r="D100" s="111"/>
      <c r="E100" s="111"/>
      <c r="F100" s="111"/>
      <c r="G100" s="111"/>
      <c r="H100" s="111"/>
      <c r="I100" s="111"/>
      <c r="J100" s="111"/>
      <c r="K100" s="111"/>
      <c r="L100" s="111"/>
      <c r="M100" s="111"/>
      <c r="N100" s="111"/>
      <c r="O100" s="111"/>
      <c r="P100" s="111"/>
      <c r="Q100" s="111"/>
      <c r="R100" s="111"/>
      <c r="S100" s="111"/>
      <c r="T100" s="111"/>
      <c r="U100" s="111"/>
      <c r="V100" s="111"/>
      <c r="W100" s="111"/>
      <c r="X100" s="111"/>
      <c r="Y100" s="111"/>
      <c r="Z100" s="111"/>
      <c r="AA100" s="111"/>
      <c r="AB100" s="111"/>
      <c r="AC100" s="111"/>
      <c r="AD100" s="111"/>
      <c r="AE100" s="111"/>
      <c r="AF100" s="111"/>
      <c r="AG100" s="111"/>
      <c r="AH100" s="111"/>
      <c r="AI100" s="111"/>
      <c r="AJ100" s="45"/>
      <c r="AK100" s="112"/>
      <c r="AL100" s="83" t="s">
        <v>36</v>
      </c>
      <c r="AM100" s="80">
        <f>SUM(AM14,AM21,AM28,AM35,AM42,AM49,AM56,AM63,AM70,AM77,AM84,AM91)</f>
        <v>0</v>
      </c>
      <c r="AN100" s="41"/>
      <c r="AO100" s="46"/>
    </row>
    <row r="101" spans="2:63" ht="20.100000000000001" customHeight="1" thickBot="1" x14ac:dyDescent="0.2">
      <c r="B101" s="71" t="s">
        <v>22</v>
      </c>
      <c r="C101" s="71"/>
      <c r="D101" s="71"/>
      <c r="E101" s="71"/>
      <c r="F101" s="71"/>
      <c r="G101" s="71"/>
      <c r="H101" s="71"/>
      <c r="I101" s="71"/>
      <c r="J101" s="71"/>
      <c r="K101" s="71"/>
      <c r="L101" s="71"/>
      <c r="M101" s="71"/>
      <c r="N101" s="71"/>
      <c r="O101" s="71"/>
      <c r="P101" s="71"/>
      <c r="Q101" s="71"/>
      <c r="R101" s="71"/>
      <c r="S101" s="71"/>
      <c r="T101" s="71"/>
      <c r="U101" s="71"/>
      <c r="V101" s="71"/>
      <c r="W101" s="71"/>
      <c r="X101" s="71"/>
      <c r="Y101" s="71"/>
      <c r="Z101" s="71"/>
      <c r="AA101" s="71"/>
      <c r="AB101" s="71"/>
      <c r="AC101" s="71"/>
      <c r="AD101" s="71"/>
      <c r="AE101" s="71"/>
      <c r="AF101" s="71"/>
      <c r="AG101" s="71"/>
      <c r="AH101" s="71"/>
      <c r="AI101" s="71"/>
      <c r="AJ101" s="87"/>
      <c r="AK101" s="112"/>
      <c r="AL101" s="84" t="s">
        <v>25</v>
      </c>
      <c r="AM101" s="79">
        <f>IFERROR(+AM100/AM99,"")</f>
        <v>0</v>
      </c>
      <c r="AN101" s="39" t="str">
        <f>IF(AM101="","",IF(AM101&gt;=0.285,"4週8休以上",IF(AM101&lt;0.285,"4週8休未満")))</f>
        <v>4週8休未満</v>
      </c>
      <c r="AO101" s="46"/>
    </row>
    <row r="102" spans="2:63" ht="20.100000000000001" customHeight="1" x14ac:dyDescent="0.15">
      <c r="B102" s="91"/>
      <c r="C102" s="91"/>
      <c r="D102" s="91"/>
      <c r="E102" s="91"/>
      <c r="F102" s="91"/>
      <c r="G102" s="91"/>
      <c r="H102" s="91"/>
      <c r="I102" s="91"/>
      <c r="J102" s="91"/>
      <c r="K102" s="91"/>
      <c r="L102" s="91"/>
      <c r="M102" s="91"/>
      <c r="N102" s="91"/>
      <c r="O102" s="91"/>
      <c r="P102" s="91"/>
      <c r="Q102" s="91"/>
      <c r="R102" s="91"/>
      <c r="S102" s="91"/>
      <c r="T102" s="91"/>
      <c r="U102" s="91"/>
      <c r="V102" s="91"/>
      <c r="W102" s="91"/>
      <c r="X102" s="91"/>
      <c r="Y102" s="91"/>
      <c r="Z102" s="91"/>
      <c r="AA102" s="91"/>
      <c r="AB102" s="91"/>
      <c r="AC102" s="91"/>
      <c r="AD102" s="91"/>
      <c r="AE102" s="91"/>
      <c r="AF102" s="91"/>
      <c r="AG102" s="91"/>
      <c r="AH102" s="91"/>
      <c r="AI102" s="91"/>
      <c r="AJ102" s="88"/>
      <c r="AK102" s="112" t="s">
        <v>4</v>
      </c>
      <c r="AL102" s="83" t="s">
        <v>32</v>
      </c>
      <c r="AM102" s="80">
        <f>SUM(AM16,AM23,AM30,AM37,AM44,AM51,AM58,AM65,AM72,AM79,AM86,AM93)</f>
        <v>360</v>
      </c>
      <c r="AN102" s="41"/>
      <c r="AO102" s="46"/>
    </row>
    <row r="103" spans="2:63" ht="20.100000000000001" customHeight="1" thickBot="1" x14ac:dyDescent="0.2">
      <c r="AJ103" s="45"/>
      <c r="AK103" s="112"/>
      <c r="AL103" s="83" t="s">
        <v>36</v>
      </c>
      <c r="AM103" s="80">
        <f>SUM(AM17,AM24,AM31,AM38,AM45,AM52,AM59,AM66,AM73,AM80,AM87,AM94)</f>
        <v>0</v>
      </c>
      <c r="AN103" s="41"/>
      <c r="AO103" s="46"/>
    </row>
    <row r="104" spans="2:63" ht="20.100000000000001" customHeight="1" thickBot="1" x14ac:dyDescent="0.2">
      <c r="AJ104" s="45"/>
      <c r="AK104" s="112"/>
      <c r="AL104" s="84" t="s">
        <v>25</v>
      </c>
      <c r="AM104" s="79">
        <f>IFERROR(+AM103/AM102,"")</f>
        <v>0</v>
      </c>
      <c r="AN104" s="39" t="str">
        <f>IF(AM104="","",IF(AM104&gt;=0.285,"4週8休以上",IF(AM104&lt;0.285,"4週8休未満")))</f>
        <v>4週8休未満</v>
      </c>
      <c r="AO104" s="46"/>
    </row>
    <row r="105" spans="2:63" s="21" customFormat="1" ht="17.25" customHeight="1" thickBot="1" x14ac:dyDescent="0.2"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 s="47"/>
      <c r="AK105" s="89"/>
      <c r="AL105" s="89"/>
      <c r="AM105" s="89"/>
      <c r="AN105" s="90"/>
      <c r="AO105" s="48"/>
      <c r="AP105" s="54"/>
      <c r="AQ105" s="54"/>
      <c r="AR105" s="54"/>
      <c r="AS105" s="54"/>
      <c r="AT105" s="54"/>
      <c r="AU105" s="54"/>
      <c r="AV105" s="54"/>
      <c r="AW105" s="54"/>
      <c r="AX105" s="54"/>
      <c r="AY105" s="54"/>
      <c r="AZ105" s="54"/>
      <c r="BA105" s="54"/>
      <c r="BB105" s="54"/>
      <c r="BC105" s="54"/>
      <c r="BD105" s="54"/>
      <c r="BE105" s="54"/>
      <c r="BF105" s="54"/>
      <c r="BG105" s="54"/>
      <c r="BH105" s="54"/>
      <c r="BI105" s="54"/>
      <c r="BJ105" s="54"/>
      <c r="BK105" s="54"/>
    </row>
    <row r="106" spans="2:63" s="21" customFormat="1" x14ac:dyDescent="0.15"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O106"/>
      <c r="AP106" s="54"/>
      <c r="AQ106" s="54"/>
      <c r="AR106" s="54"/>
      <c r="AS106" s="54"/>
      <c r="AT106" s="54"/>
      <c r="AU106" s="54"/>
      <c r="AV106" s="54"/>
      <c r="AW106" s="54"/>
      <c r="AX106" s="54"/>
      <c r="AY106" s="54"/>
      <c r="AZ106" s="54"/>
      <c r="BA106" s="54"/>
      <c r="BB106" s="54"/>
      <c r="BC106" s="54"/>
      <c r="BD106" s="54"/>
      <c r="BE106" s="54"/>
      <c r="BF106" s="54"/>
      <c r="BG106" s="54"/>
      <c r="BH106" s="54"/>
      <c r="BI106" s="54"/>
      <c r="BJ106" s="54"/>
      <c r="BK106" s="54"/>
    </row>
    <row r="113" spans="2:2" s="54" customFormat="1" x14ac:dyDescent="0.15"/>
    <row r="114" spans="2:2" s="54" customFormat="1" x14ac:dyDescent="0.15"/>
    <row r="115" spans="2:2" s="54" customFormat="1" x14ac:dyDescent="0.15">
      <c r="B115" s="92" t="s">
        <v>23</v>
      </c>
    </row>
    <row r="116" spans="2:2" s="54" customFormat="1" x14ac:dyDescent="0.15"/>
    <row r="117" spans="2:2" s="54" customFormat="1" x14ac:dyDescent="0.15"/>
    <row r="118" spans="2:2" s="54" customFormat="1" x14ac:dyDescent="0.15"/>
    <row r="119" spans="2:2" s="54" customFormat="1" x14ac:dyDescent="0.15"/>
    <row r="120" spans="2:2" s="54" customFormat="1" x14ac:dyDescent="0.15"/>
    <row r="121" spans="2:2" s="54" customFormat="1" x14ac:dyDescent="0.15"/>
    <row r="122" spans="2:2" s="54" customFormat="1" x14ac:dyDescent="0.15"/>
    <row r="123" spans="2:2" s="54" customFormat="1" x14ac:dyDescent="0.15"/>
    <row r="124" spans="2:2" s="54" customFormat="1" x14ac:dyDescent="0.15"/>
    <row r="125" spans="2:2" s="54" customFormat="1" x14ac:dyDescent="0.15"/>
    <row r="126" spans="2:2" s="54" customFormat="1" x14ac:dyDescent="0.15"/>
    <row r="127" spans="2:2" s="54" customFormat="1" x14ac:dyDescent="0.15"/>
    <row r="128" spans="2:2" s="54" customFormat="1" x14ac:dyDescent="0.15"/>
    <row r="129" s="54" customFormat="1" x14ac:dyDescent="0.15"/>
    <row r="130" s="54" customFormat="1" x14ac:dyDescent="0.15"/>
    <row r="131" s="54" customFormat="1" x14ac:dyDescent="0.15"/>
    <row r="132" s="54" customFormat="1" x14ac:dyDescent="0.15"/>
  </sheetData>
  <mergeCells count="66">
    <mergeCell ref="B99:AI100"/>
    <mergeCell ref="AK99:AK101"/>
    <mergeCell ref="AK102:AK104"/>
    <mergeCell ref="C83:AG83"/>
    <mergeCell ref="AH83:AH86"/>
    <mergeCell ref="AI83:AI86"/>
    <mergeCell ref="AK83:AK85"/>
    <mergeCell ref="AK86:AK88"/>
    <mergeCell ref="C90:AG90"/>
    <mergeCell ref="AH90:AH93"/>
    <mergeCell ref="AI90:AI93"/>
    <mergeCell ref="AK90:AK92"/>
    <mergeCell ref="AK93:AK95"/>
    <mergeCell ref="C69:AG69"/>
    <mergeCell ref="AH69:AH72"/>
    <mergeCell ref="AI69:AI72"/>
    <mergeCell ref="AK69:AK71"/>
    <mergeCell ref="AK72:AK74"/>
    <mergeCell ref="C76:AG76"/>
    <mergeCell ref="AH76:AH79"/>
    <mergeCell ref="AI76:AI79"/>
    <mergeCell ref="AK76:AK78"/>
    <mergeCell ref="AK79:AK81"/>
    <mergeCell ref="C55:AG55"/>
    <mergeCell ref="AH55:AH58"/>
    <mergeCell ref="AI55:AI58"/>
    <mergeCell ref="AK55:AK57"/>
    <mergeCell ref="AK58:AK60"/>
    <mergeCell ref="C62:AG62"/>
    <mergeCell ref="AH62:AH65"/>
    <mergeCell ref="AI62:AI65"/>
    <mergeCell ref="AK62:AK64"/>
    <mergeCell ref="AK65:AK67"/>
    <mergeCell ref="C41:AG41"/>
    <mergeCell ref="AH41:AH44"/>
    <mergeCell ref="AI41:AI44"/>
    <mergeCell ref="AK41:AK43"/>
    <mergeCell ref="AK44:AK46"/>
    <mergeCell ref="C48:AG48"/>
    <mergeCell ref="AH48:AH51"/>
    <mergeCell ref="AI48:AI51"/>
    <mergeCell ref="AK48:AK50"/>
    <mergeCell ref="AK51:AK53"/>
    <mergeCell ref="C27:AG27"/>
    <mergeCell ref="AH27:AH30"/>
    <mergeCell ref="AI27:AI30"/>
    <mergeCell ref="AK27:AK29"/>
    <mergeCell ref="AK30:AK32"/>
    <mergeCell ref="C34:AG34"/>
    <mergeCell ref="AH34:AH37"/>
    <mergeCell ref="AI34:AI37"/>
    <mergeCell ref="AK34:AK36"/>
    <mergeCell ref="AK37:AK39"/>
    <mergeCell ref="AK13:AK15"/>
    <mergeCell ref="AK16:AK18"/>
    <mergeCell ref="C20:AG20"/>
    <mergeCell ref="AH20:AH23"/>
    <mergeCell ref="AI20:AI23"/>
    <mergeCell ref="AK20:AK22"/>
    <mergeCell ref="AK23:AK25"/>
    <mergeCell ref="AI13:AI16"/>
    <mergeCell ref="G6:J6"/>
    <mergeCell ref="M6:P6"/>
    <mergeCell ref="G7:J7"/>
    <mergeCell ref="C13:AG13"/>
    <mergeCell ref="AH13:AH16"/>
  </mergeCells>
  <phoneticPr fontId="1"/>
  <conditionalFormatting sqref="K6">
    <cfRule type="cellIs" dxfId="291" priority="93" operator="equal">
      <formula>"雨"</formula>
    </cfRule>
    <cfRule type="cellIs" dxfId="290" priority="94" operator="equal">
      <formula>"休"</formula>
    </cfRule>
  </conditionalFormatting>
  <conditionalFormatting sqref="C13:AG15 C16:Y16 AA16:AG16 C93:E93 G93:U93 C94:AG95 W93 Y93:AG93 C87:AE88 C23:M23 O23:AG23 Q12 AE9:AE11 C24:AG86 C89:AG92 C17:AG22">
    <cfRule type="containsText" dxfId="289" priority="91" operator="containsText" text="日">
      <formula>NOT(ISERROR(SEARCH("日",C9)))</formula>
    </cfRule>
    <cfRule type="containsText" dxfId="288" priority="92" operator="containsText" text="土">
      <formula>NOT(ISERROR(SEARCH("土",C9)))</formula>
    </cfRule>
  </conditionalFormatting>
  <conditionalFormatting sqref="AE8">
    <cfRule type="containsText" dxfId="287" priority="89" operator="containsText" text="日">
      <formula>NOT(ISERROR(SEARCH("日",AE8)))</formula>
    </cfRule>
    <cfRule type="containsText" dxfId="286" priority="90" operator="containsText" text="土">
      <formula>NOT(ISERROR(SEARCH("土",AE8)))</formula>
    </cfRule>
  </conditionalFormatting>
  <conditionalFormatting sqref="AN2 AN105:AN1048576 AN10:AN100">
    <cfRule type="containsText" dxfId="285" priority="88" operator="containsText" text="4週8休以上">
      <formula>NOT(ISERROR(SEARCH("4週8休以上",AN2)))</formula>
    </cfRule>
  </conditionalFormatting>
  <conditionalFormatting sqref="AK2:AO2 AO100:AO1048576 AK105:AN1048576 AK99 AM98:AO98 AK1:AM1 AO1 AK102 AK10:AO97 AL99:AN101">
    <cfRule type="containsText" dxfId="284" priority="84" operator="containsText" text="4週6休未満">
      <formula>NOT(ISERROR(SEARCH("4週6休未満",AK1)))</formula>
    </cfRule>
    <cfRule type="containsText" dxfId="283" priority="85" operator="containsText" text="4週6休以上4週7休未満">
      <formula>NOT(ISERROR(SEARCH("4週6休以上4週7休未満",AK1)))</formula>
    </cfRule>
    <cfRule type="containsText" dxfId="282" priority="86" operator="containsText" text="4週8休以上">
      <formula>NOT(ISERROR(SEARCH("4週8休以上",AK1)))</formula>
    </cfRule>
    <cfRule type="containsText" dxfId="281" priority="87" operator="containsText" text="4週7休以上4週8休未満">
      <formula>NOT(ISERROR(SEARCH("4週7休以上4週8休未満",AK1)))</formula>
    </cfRule>
  </conditionalFormatting>
  <conditionalFormatting sqref="AF87:AF88">
    <cfRule type="containsText" dxfId="280" priority="82" operator="containsText" text="日">
      <formula>NOT(ISERROR(SEARCH("日",AF87)))</formula>
    </cfRule>
    <cfRule type="containsText" dxfId="279" priority="83" operator="containsText" text="土">
      <formula>NOT(ISERROR(SEARCH("土",AF87)))</formula>
    </cfRule>
  </conditionalFormatting>
  <conditionalFormatting sqref="AG87:AG88">
    <cfRule type="containsText" dxfId="278" priority="80" operator="containsText" text="日">
      <formula>NOT(ISERROR(SEARCH("日",AG87)))</formula>
    </cfRule>
    <cfRule type="containsText" dxfId="277" priority="81" operator="containsText" text="土">
      <formula>NOT(ISERROR(SEARCH("土",AG87)))</formula>
    </cfRule>
  </conditionalFormatting>
  <conditionalFormatting sqref="AA9">
    <cfRule type="containsText" dxfId="276" priority="78" operator="containsText" text="日">
      <formula>NOT(ISERROR(SEARCH("日",AA9)))</formula>
    </cfRule>
    <cfRule type="containsText" dxfId="275" priority="79" operator="containsText" text="土">
      <formula>NOT(ISERROR(SEARCH("土",AA9)))</formula>
    </cfRule>
  </conditionalFormatting>
  <conditionalFormatting sqref="AA10:AA11">
    <cfRule type="containsText" dxfId="274" priority="76" operator="containsText" text="日">
      <formula>NOT(ISERROR(SEARCH("日",AA10)))</formula>
    </cfRule>
    <cfRule type="containsText" dxfId="273" priority="77" operator="containsText" text="土">
      <formula>NOT(ISERROR(SEARCH("土",AA10)))</formula>
    </cfRule>
  </conditionalFormatting>
  <conditionalFormatting sqref="G6">
    <cfRule type="cellIs" dxfId="272" priority="74" operator="equal">
      <formula>"雨"</formula>
    </cfRule>
    <cfRule type="cellIs" dxfId="271" priority="75" operator="equal">
      <formula>"休"</formula>
    </cfRule>
  </conditionalFormatting>
  <conditionalFormatting sqref="AN7">
    <cfRule type="containsText" dxfId="270" priority="73" operator="containsText" text="4週8休以上">
      <formula>NOT(ISERROR(SEARCH("4週8休以上",AN7)))</formula>
    </cfRule>
  </conditionalFormatting>
  <conditionalFormatting sqref="AK7:AO7">
    <cfRule type="containsText" dxfId="269" priority="69" operator="containsText" text="4週6休未満">
      <formula>NOT(ISERROR(SEARCH("4週6休未満",AK7)))</formula>
    </cfRule>
    <cfRule type="containsText" dxfId="268" priority="70" operator="containsText" text="4週6休以上4週7休未満">
      <formula>NOT(ISERROR(SEARCH("4週6休以上4週7休未満",AK7)))</formula>
    </cfRule>
    <cfRule type="containsText" dxfId="267" priority="71" operator="containsText" text="4週8休以上">
      <formula>NOT(ISERROR(SEARCH("4週8休以上",AK7)))</formula>
    </cfRule>
    <cfRule type="containsText" dxfId="266" priority="72" operator="containsText" text="4週7休以上4週8休未満">
      <formula>NOT(ISERROR(SEARCH("4週7休以上4週8休未満",AK7)))</formula>
    </cfRule>
  </conditionalFormatting>
  <conditionalFormatting sqref="AN8">
    <cfRule type="containsText" dxfId="265" priority="68" operator="containsText" text="4週8休以上">
      <formula>NOT(ISERROR(SEARCH("4週8休以上",AN8)))</formula>
    </cfRule>
  </conditionalFormatting>
  <conditionalFormatting sqref="AK8:AO8 AK9">
    <cfRule type="containsText" dxfId="264" priority="64" operator="containsText" text="4週6休未満">
      <formula>NOT(ISERROR(SEARCH("4週6休未満",AK8)))</formula>
    </cfRule>
    <cfRule type="containsText" dxfId="263" priority="65" operator="containsText" text="4週6休以上4週7休未満">
      <formula>NOT(ISERROR(SEARCH("4週6休以上4週7休未満",AK8)))</formula>
    </cfRule>
    <cfRule type="containsText" dxfId="262" priority="66" operator="containsText" text="4週8休以上">
      <formula>NOT(ISERROR(SEARCH("4週8休以上",AK8)))</formula>
    </cfRule>
    <cfRule type="containsText" dxfId="261" priority="67" operator="containsText" text="4週7休以上4週8休未満">
      <formula>NOT(ISERROR(SEARCH("4週7休以上4週8休未満",AK8)))</formula>
    </cfRule>
  </conditionalFormatting>
  <conditionalFormatting sqref="AN101">
    <cfRule type="containsText" dxfId="260" priority="63" operator="containsText" text="4週8休以上">
      <formula>NOT(ISERROR(SEARCH("4週8休以上",AN101)))</formula>
    </cfRule>
  </conditionalFormatting>
  <conditionalFormatting sqref="AN3">
    <cfRule type="containsText" dxfId="259" priority="62" operator="containsText" text="4週8休以上">
      <formula>NOT(ISERROR(SEARCH("4週8休以上",AN3)))</formula>
    </cfRule>
  </conditionalFormatting>
  <conditionalFormatting sqref="AK3:AO3 AK4">
    <cfRule type="containsText" dxfId="258" priority="58" operator="containsText" text="4週6休未満">
      <formula>NOT(ISERROR(SEARCH("4週6休未満",AK3)))</formula>
    </cfRule>
    <cfRule type="containsText" dxfId="257" priority="59" operator="containsText" text="4週6休以上4週7休未満">
      <formula>NOT(ISERROR(SEARCH("4週6休以上4週7休未満",AK3)))</formula>
    </cfRule>
    <cfRule type="containsText" dxfId="256" priority="60" operator="containsText" text="4週8休以上">
      <formula>NOT(ISERROR(SEARCH("4週8休以上",AK3)))</formula>
    </cfRule>
    <cfRule type="containsText" dxfId="255" priority="61" operator="containsText" text="4週7休以上4週8休未満">
      <formula>NOT(ISERROR(SEARCH("4週7休以上4週8休未満",AK3)))</formula>
    </cfRule>
  </conditionalFormatting>
  <conditionalFormatting sqref="AN102:AN103">
    <cfRule type="containsText" dxfId="254" priority="57" operator="containsText" text="4週8休以上">
      <formula>NOT(ISERROR(SEARCH("4週8休以上",AN102)))</formula>
    </cfRule>
  </conditionalFormatting>
  <conditionalFormatting sqref="AL102:AL104 AN102:AN103">
    <cfRule type="containsText" dxfId="253" priority="53" operator="containsText" text="4週6休未満">
      <formula>NOT(ISERROR(SEARCH("4週6休未満",AL102)))</formula>
    </cfRule>
    <cfRule type="containsText" dxfId="252" priority="54" operator="containsText" text="4週6休以上4週7休未満">
      <formula>NOT(ISERROR(SEARCH("4週6休以上4週7休未満",AL102)))</formula>
    </cfRule>
    <cfRule type="containsText" dxfId="251" priority="55" operator="containsText" text="4週8休以上">
      <formula>NOT(ISERROR(SEARCH("4週8休以上",AL102)))</formula>
    </cfRule>
    <cfRule type="containsText" dxfId="250" priority="56" operator="containsText" text="4週7休以上4週8休未満">
      <formula>NOT(ISERROR(SEARCH("4週7休以上4週8休未満",AL102)))</formula>
    </cfRule>
  </conditionalFormatting>
  <conditionalFormatting sqref="AM102:AM103">
    <cfRule type="containsText" dxfId="249" priority="48" operator="containsText" text="4週6休未満">
      <formula>NOT(ISERROR(SEARCH("4週6休未満",AM102)))</formula>
    </cfRule>
    <cfRule type="containsText" dxfId="248" priority="49" operator="containsText" text="4週6休以上4週7休未満">
      <formula>NOT(ISERROR(SEARCH("4週6休以上4週7休未満",AM102)))</formula>
    </cfRule>
    <cfRule type="containsText" dxfId="247" priority="50" operator="containsText" text="4週8休以上">
      <formula>NOT(ISERROR(SEARCH("4週8休以上",AM102)))</formula>
    </cfRule>
    <cfRule type="containsText" dxfId="246" priority="51" operator="containsText" text="4週7休以上4週8休未満">
      <formula>NOT(ISERROR(SEARCH("4週7休以上4週8休未満",AM102)))</formula>
    </cfRule>
  </conditionalFormatting>
  <conditionalFormatting sqref="AM104">
    <cfRule type="containsText" dxfId="245" priority="44" operator="containsText" text="4週6休未満">
      <formula>NOT(ISERROR(SEARCH("4週6休未満",AM104)))</formula>
    </cfRule>
    <cfRule type="containsText" dxfId="244" priority="45" operator="containsText" text="4週6休以上4週7休未満">
      <formula>NOT(ISERROR(SEARCH("4週6休以上4週7休未満",AM104)))</formula>
    </cfRule>
    <cfRule type="containsText" dxfId="243" priority="46" operator="containsText" text="4週8休以上">
      <formula>NOT(ISERROR(SEARCH("4週8休以上",AM104)))</formula>
    </cfRule>
    <cfRule type="containsText" dxfId="242" priority="47" operator="containsText" text="4週7休以上4週8休未満">
      <formula>NOT(ISERROR(SEARCH("4週7休以上4週8休未満",AM104)))</formula>
    </cfRule>
  </conditionalFormatting>
  <conditionalFormatting sqref="AN15">
    <cfRule type="containsText" dxfId="241" priority="43" operator="containsText" text="4週8休未満">
      <formula>NOT(ISERROR(SEARCH("4週8休未満",AN15)))</formula>
    </cfRule>
  </conditionalFormatting>
  <conditionalFormatting sqref="AN18">
    <cfRule type="containsText" dxfId="240" priority="42" operator="containsText" text="4週8休未満">
      <formula>NOT(ISERROR(SEARCH("4週8休未満",AN18)))</formula>
    </cfRule>
  </conditionalFormatting>
  <conditionalFormatting sqref="AN22">
    <cfRule type="containsText" dxfId="239" priority="41" operator="containsText" text="4週8休未満">
      <formula>NOT(ISERROR(SEARCH("4週8休未満",AN22)))</formula>
    </cfRule>
  </conditionalFormatting>
  <conditionalFormatting sqref="AN25">
    <cfRule type="containsText" dxfId="238" priority="40" operator="containsText" text="4週8休未満">
      <formula>NOT(ISERROR(SEARCH("4週8休未満",AN25)))</formula>
    </cfRule>
  </conditionalFormatting>
  <conditionalFormatting sqref="AN29">
    <cfRule type="containsText" dxfId="237" priority="39" operator="containsText" text="4週8休未満">
      <formula>NOT(ISERROR(SEARCH("4週8休未満",AN29)))</formula>
    </cfRule>
  </conditionalFormatting>
  <conditionalFormatting sqref="AN32">
    <cfRule type="containsText" dxfId="236" priority="38" operator="containsText" text="4週8休未満">
      <formula>NOT(ISERROR(SEARCH("4週8休未満",AN32)))</formula>
    </cfRule>
  </conditionalFormatting>
  <conditionalFormatting sqref="AN36">
    <cfRule type="containsText" dxfId="235" priority="37" operator="containsText" text="4週8休未満">
      <formula>NOT(ISERROR(SEARCH("4週8休未満",AN36)))</formula>
    </cfRule>
  </conditionalFormatting>
  <conditionalFormatting sqref="AN39">
    <cfRule type="containsText" dxfId="234" priority="36" operator="containsText" text="4週8休未満">
      <formula>NOT(ISERROR(SEARCH("4週8休未満",AN39)))</formula>
    </cfRule>
  </conditionalFormatting>
  <conditionalFormatting sqref="AN43">
    <cfRule type="containsText" dxfId="233" priority="35" operator="containsText" text="4週8休未満">
      <formula>NOT(ISERROR(SEARCH("4週8休未満",AN43)))</formula>
    </cfRule>
  </conditionalFormatting>
  <conditionalFormatting sqref="AN46">
    <cfRule type="containsText" dxfId="232" priority="34" operator="containsText" text="4週8休未満">
      <formula>NOT(ISERROR(SEARCH("4週8休未満",AN46)))</formula>
    </cfRule>
  </conditionalFormatting>
  <conditionalFormatting sqref="AN53">
    <cfRule type="containsText" dxfId="231" priority="33" operator="containsText" text="4週8休未満">
      <formula>NOT(ISERROR(SEARCH("4週8休未満",AN53)))</formula>
    </cfRule>
  </conditionalFormatting>
  <conditionalFormatting sqref="AN50">
    <cfRule type="containsText" dxfId="230" priority="32" operator="containsText" text="4週8休未満">
      <formula>NOT(ISERROR(SEARCH("4週8休未満",AN50)))</formula>
    </cfRule>
  </conditionalFormatting>
  <conditionalFormatting sqref="AN57">
    <cfRule type="containsText" dxfId="229" priority="31" operator="containsText" text="4週8休未満">
      <formula>NOT(ISERROR(SEARCH("4週8休未満",AN57)))</formula>
    </cfRule>
  </conditionalFormatting>
  <conditionalFormatting sqref="AN60">
    <cfRule type="containsText" dxfId="228" priority="30" operator="containsText" text="4週8休未満">
      <formula>NOT(ISERROR(SEARCH("4週8休未満",AN60)))</formula>
    </cfRule>
  </conditionalFormatting>
  <conditionalFormatting sqref="AN64">
    <cfRule type="containsText" dxfId="227" priority="29" operator="containsText" text="4週8休未満">
      <formula>NOT(ISERROR(SEARCH("4週8休未満",AN64)))</formula>
    </cfRule>
  </conditionalFormatting>
  <conditionalFormatting sqref="AN67">
    <cfRule type="containsText" dxfId="226" priority="28" operator="containsText" text="4週8休未満">
      <formula>NOT(ISERROR(SEARCH("4週8休未満",AN67)))</formula>
    </cfRule>
  </conditionalFormatting>
  <conditionalFormatting sqref="AN71">
    <cfRule type="containsText" dxfId="225" priority="27" operator="containsText" text="4週8休未満">
      <formula>NOT(ISERROR(SEARCH("4週8休未満",AN71)))</formula>
    </cfRule>
  </conditionalFormatting>
  <conditionalFormatting sqref="AN74">
    <cfRule type="containsText" dxfId="224" priority="26" operator="containsText" text="4週8休未満">
      <formula>NOT(ISERROR(SEARCH("4週8休未満",AN74)))</formula>
    </cfRule>
  </conditionalFormatting>
  <conditionalFormatting sqref="AN78">
    <cfRule type="containsText" dxfId="223" priority="25" operator="containsText" text="4週8休未満">
      <formula>NOT(ISERROR(SEARCH("4週8休未満",AN78)))</formula>
    </cfRule>
  </conditionalFormatting>
  <conditionalFormatting sqref="AN81">
    <cfRule type="containsText" dxfId="222" priority="24" operator="containsText" text="4週8休未満">
      <formula>NOT(ISERROR(SEARCH("4週8休未満",AN81)))</formula>
    </cfRule>
  </conditionalFormatting>
  <conditionalFormatting sqref="AN85">
    <cfRule type="containsText" dxfId="221" priority="23" operator="containsText" text="4週8休未満">
      <formula>NOT(ISERROR(SEARCH("4週8休未満",AN85)))</formula>
    </cfRule>
  </conditionalFormatting>
  <conditionalFormatting sqref="AN88">
    <cfRule type="containsText" dxfId="220" priority="22" operator="containsText" text="4週8休未満">
      <formula>NOT(ISERROR(SEARCH("4週8休未満",AN88)))</formula>
    </cfRule>
  </conditionalFormatting>
  <conditionalFormatting sqref="AN92">
    <cfRule type="containsText" dxfId="219" priority="21" operator="containsText" text="4週8休未満">
      <formula>NOT(ISERROR(SEARCH("4週8休未満",AN92)))</formula>
    </cfRule>
  </conditionalFormatting>
  <conditionalFormatting sqref="AN95">
    <cfRule type="containsText" dxfId="218" priority="20" operator="containsText" text="4週8休未満">
      <formula>NOT(ISERROR(SEARCH("4週8休未満",AN95)))</formula>
    </cfRule>
  </conditionalFormatting>
  <conditionalFormatting sqref="AN101">
    <cfRule type="containsText" dxfId="217" priority="19" operator="containsText" text="4週8休以上">
      <formula>NOT(ISERROR(SEARCH("4週8休以上",AN101)))</formula>
    </cfRule>
  </conditionalFormatting>
  <conditionalFormatting sqref="AN101">
    <cfRule type="containsText" dxfId="216" priority="18" operator="containsText" text="4週8休未満">
      <formula>NOT(ISERROR(SEARCH("4週8休未満",AN101)))</formula>
    </cfRule>
  </conditionalFormatting>
  <conditionalFormatting sqref="AN88 AN85 AN81 AN78 AN74 AN71 AN67 AN64 AN60 AN57 AN53 AN50 AN46 AN43 AN39 AN36 AN32 AN29 AN25 AN22 AN18">
    <cfRule type="containsText" dxfId="215" priority="11" operator="containsText" text="4週8休未満">
      <formula>NOT(ISERROR(SEARCH("4週8休未満",AN18)))</formula>
    </cfRule>
  </conditionalFormatting>
  <conditionalFormatting sqref="AN92">
    <cfRule type="containsText" dxfId="214" priority="10" operator="containsText" text="4週8休未満">
      <formula>NOT(ISERROR(SEARCH("4週8休未満",AN92)))</formula>
    </cfRule>
  </conditionalFormatting>
  <conditionalFormatting sqref="AN95">
    <cfRule type="containsText" dxfId="213" priority="9" operator="containsText" text="4週8休未満">
      <formula>NOT(ISERROR(SEARCH("4週8休未満",AN95)))</formula>
    </cfRule>
  </conditionalFormatting>
  <conditionalFormatting sqref="AN101">
    <cfRule type="containsText" dxfId="212" priority="8" operator="containsText" text="4週8休以上">
      <formula>NOT(ISERROR(SEARCH("4週8休以上",AN101)))</formula>
    </cfRule>
  </conditionalFormatting>
  <conditionalFormatting sqref="AN101">
    <cfRule type="containsText" dxfId="211" priority="7" operator="containsText" text="4週8休未満">
      <formula>NOT(ISERROR(SEARCH("4週8休未満",AN101)))</formula>
    </cfRule>
  </conditionalFormatting>
  <conditionalFormatting sqref="AN104">
    <cfRule type="containsText" dxfId="210" priority="6" operator="containsText" text="4週8休以上">
      <formula>NOT(ISERROR(SEARCH("4週8休以上",AN104)))</formula>
    </cfRule>
  </conditionalFormatting>
  <conditionalFormatting sqref="AN104">
    <cfRule type="containsText" dxfId="209" priority="2" operator="containsText" text="4週6休未満">
      <formula>NOT(ISERROR(SEARCH("4週6休未満",AN104)))</formula>
    </cfRule>
    <cfRule type="containsText" dxfId="208" priority="3" operator="containsText" text="4週6休以上4週7休未満">
      <formula>NOT(ISERROR(SEARCH("4週6休以上4週7休未満",AN104)))</formula>
    </cfRule>
    <cfRule type="containsText" dxfId="207" priority="4" operator="containsText" text="4週8休以上">
      <formula>NOT(ISERROR(SEARCH("4週8休以上",AN104)))</formula>
    </cfRule>
    <cfRule type="containsText" dxfId="206" priority="5" operator="containsText" text="4週7休以上4週8休未満">
      <formula>NOT(ISERROR(SEARCH("4週7休以上4週8休未満",AN104)))</formula>
    </cfRule>
  </conditionalFormatting>
  <conditionalFormatting sqref="AN104">
    <cfRule type="containsText" dxfId="205" priority="1" operator="containsText" text="4週8休未満">
      <formula>NOT(ISERROR(SEARCH("4週8休未満",AN104)))</formula>
    </cfRule>
  </conditionalFormatting>
  <dataValidations count="2">
    <dataValidation type="list" allowBlank="1" showInputMessage="1" showErrorMessage="1" sqref="C25:AG25 C88:AE88 C32:AG32 C95:AG95 C39:AG39 C46:AG46 C53:AG53 C60:AG60 C67:AG67 C74:AG74 C81:AG81 C18:AG18" xr:uid="{5EC92AF5-4842-4E76-9A41-0A933E58D47C}">
      <formula1>"●,／"</formula1>
    </dataValidation>
    <dataValidation type="list" allowBlank="1" showInputMessage="1" showErrorMessage="1" sqref="C87:AE87 C24:AG24 C31:AG31 C94:AG94 C38:AG38 C45:AG45 C52:AG52 C59:AG59 C66:AG66 C73:AG73 C80:AG80 C17:AG17" xr:uid="{DEFF75DB-D6C7-4260-9C2A-C0DF6A646837}">
      <formula1>"○,／"</formula1>
    </dataValidation>
  </dataValidations>
  <printOptions horizontalCentered="1"/>
  <pageMargins left="0.78740157480314965" right="0.78740157480314965" top="0.59055118110236227" bottom="0.39370078740157483" header="0.31496062992125984" footer="0.31496062992125984"/>
  <pageSetup paperSize="9" scale="55" fitToHeight="0" orientation="portrait" r:id="rId1"/>
  <rowBreaks count="1" manualBreakCount="1">
    <brk id="61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B1:BK132"/>
  <sheetViews>
    <sheetView tabSelected="1" topLeftCell="A91" zoomScaleNormal="100" workbookViewId="0">
      <selection activeCell="W109" sqref="V109:W109"/>
    </sheetView>
  </sheetViews>
  <sheetFormatPr defaultRowHeight="13.5" x14ac:dyDescent="0.15"/>
  <cols>
    <col min="1" max="1" width="1.5" customWidth="1"/>
    <col min="2" max="2" width="5.125" customWidth="1"/>
    <col min="3" max="34" width="3.125" customWidth="1"/>
    <col min="35" max="35" width="5" customWidth="1"/>
    <col min="36" max="36" width="1.875" customWidth="1"/>
    <col min="37" max="37" width="5.5" customWidth="1"/>
    <col min="38" max="38" width="12.75" customWidth="1"/>
    <col min="39" max="39" width="8.25" customWidth="1"/>
    <col min="40" max="40" width="13.5" style="21" customWidth="1"/>
    <col min="41" max="41" width="1.25" customWidth="1"/>
    <col min="42" max="63" width="9" style="54"/>
  </cols>
  <sheetData>
    <row r="1" spans="2:63" ht="24" x14ac:dyDescent="0.15">
      <c r="B1" s="2" t="s">
        <v>42</v>
      </c>
      <c r="T1" s="2" t="s">
        <v>8</v>
      </c>
      <c r="AD1" s="2"/>
      <c r="AE1" s="2"/>
      <c r="AF1" s="2"/>
      <c r="AN1" s="81" t="s">
        <v>41</v>
      </c>
    </row>
    <row r="2" spans="2:63" ht="7.5" customHeight="1" x14ac:dyDescent="0.15"/>
    <row r="3" spans="2:63" ht="17.25" customHeight="1" x14ac:dyDescent="0.15">
      <c r="B3" s="3" t="s">
        <v>0</v>
      </c>
      <c r="C3" s="4"/>
      <c r="D3" s="4"/>
    </row>
    <row r="4" spans="2:63" ht="17.25" customHeight="1" x14ac:dyDescent="0.15">
      <c r="B4" s="4" t="s">
        <v>20</v>
      </c>
      <c r="C4" s="4"/>
      <c r="D4" s="4"/>
      <c r="AK4" s="82"/>
      <c r="AL4" s="82"/>
      <c r="AM4" s="82"/>
      <c r="AN4" s="82"/>
      <c r="AO4" s="82"/>
    </row>
    <row r="5" spans="2:63" ht="17.25" customHeight="1" x14ac:dyDescent="0.15">
      <c r="B5" s="4"/>
      <c r="C5" s="4"/>
      <c r="D5" s="4"/>
      <c r="Z5" s="57"/>
      <c r="AA5" s="58"/>
      <c r="AB5" s="58"/>
      <c r="AC5" s="58"/>
      <c r="AD5" s="58"/>
      <c r="AE5" s="58"/>
      <c r="AF5" s="58"/>
      <c r="AG5" s="58"/>
      <c r="AH5" s="58"/>
      <c r="AI5" s="59"/>
      <c r="AK5" s="82"/>
      <c r="AL5" s="82"/>
      <c r="AM5" s="82"/>
      <c r="AN5" s="82"/>
      <c r="AO5" s="82"/>
    </row>
    <row r="6" spans="2:63" x14ac:dyDescent="0.15">
      <c r="B6" s="53" t="s">
        <v>33</v>
      </c>
      <c r="C6" s="54"/>
      <c r="D6" s="54"/>
      <c r="E6" s="55"/>
      <c r="F6" s="54"/>
      <c r="G6" s="95">
        <v>45383</v>
      </c>
      <c r="H6" s="96"/>
      <c r="I6" s="96"/>
      <c r="J6" s="97"/>
      <c r="K6" s="52"/>
      <c r="L6" s="56" t="s">
        <v>26</v>
      </c>
      <c r="M6" s="98">
        <f>YEAR(G6)</f>
        <v>2024</v>
      </c>
      <c r="N6" s="98"/>
      <c r="O6" s="98"/>
      <c r="P6" s="98"/>
      <c r="Z6" s="60"/>
      <c r="AA6" s="61" t="s">
        <v>34</v>
      </c>
      <c r="AB6" s="61"/>
      <c r="AC6" s="61"/>
      <c r="AD6" s="61"/>
      <c r="AE6" s="61"/>
      <c r="AF6" s="61"/>
      <c r="AG6" s="61"/>
      <c r="AH6" s="61"/>
      <c r="AI6" s="62"/>
      <c r="AK6" s="82"/>
      <c r="AL6" s="82"/>
      <c r="AM6" s="82"/>
      <c r="AN6" s="82"/>
      <c r="AO6" s="82"/>
    </row>
    <row r="7" spans="2:63" x14ac:dyDescent="0.15">
      <c r="B7" s="21"/>
      <c r="C7" s="21"/>
      <c r="D7" s="21"/>
      <c r="E7" s="50"/>
      <c r="F7" s="21"/>
      <c r="G7" s="99"/>
      <c r="H7" s="99"/>
      <c r="I7" s="99"/>
      <c r="J7" s="99"/>
      <c r="K7" s="50"/>
      <c r="Z7" s="60"/>
      <c r="AA7" s="63" t="s">
        <v>11</v>
      </c>
      <c r="AB7" s="61" t="s">
        <v>30</v>
      </c>
      <c r="AC7" s="61"/>
      <c r="AD7" s="61"/>
      <c r="AE7" s="61"/>
      <c r="AF7" s="61"/>
      <c r="AG7" s="61"/>
      <c r="AH7" s="61"/>
      <c r="AI7" s="62"/>
      <c r="AK7" s="73"/>
      <c r="AL7" s="73"/>
      <c r="AM7" s="73"/>
      <c r="AN7" s="73"/>
      <c r="AO7" s="73"/>
    </row>
    <row r="8" spans="2:63" x14ac:dyDescent="0.15">
      <c r="D8" s="50"/>
      <c r="E8" s="51"/>
      <c r="F8" s="51"/>
      <c r="G8" s="50"/>
      <c r="H8" s="50"/>
      <c r="I8" s="50"/>
      <c r="J8" s="50"/>
      <c r="K8" s="50"/>
      <c r="Z8" s="60"/>
      <c r="AA8" s="63" t="s">
        <v>14</v>
      </c>
      <c r="AB8" s="61" t="s">
        <v>31</v>
      </c>
      <c r="AC8" s="61"/>
      <c r="AD8" s="61"/>
      <c r="AE8" s="61"/>
      <c r="AF8" s="61"/>
      <c r="AG8" s="61"/>
      <c r="AH8" s="61"/>
      <c r="AI8" s="62"/>
    </row>
    <row r="9" spans="2:63" ht="17.25" customHeight="1" x14ac:dyDescent="0.15">
      <c r="Z9" s="60"/>
      <c r="AA9" s="63"/>
      <c r="AB9" s="61" t="s">
        <v>35</v>
      </c>
      <c r="AC9" s="61"/>
      <c r="AD9" s="61"/>
      <c r="AE9" s="61"/>
      <c r="AF9" s="61"/>
      <c r="AG9" s="61"/>
      <c r="AH9" s="61"/>
      <c r="AI9" s="64"/>
      <c r="AJ9" s="28"/>
      <c r="AK9" s="70"/>
      <c r="AL9" s="69"/>
      <c r="AM9" s="69"/>
      <c r="AN9" s="69"/>
      <c r="AO9" s="49"/>
    </row>
    <row r="10" spans="2:63" ht="17.25" customHeight="1" x14ac:dyDescent="0.15">
      <c r="Z10" s="60"/>
      <c r="AA10" s="63" t="s">
        <v>17</v>
      </c>
      <c r="AB10" s="61" t="s">
        <v>28</v>
      </c>
      <c r="AC10" s="61"/>
      <c r="AD10" s="61"/>
      <c r="AE10" s="61"/>
      <c r="AF10" s="61"/>
      <c r="AG10" s="61"/>
      <c r="AH10" s="61"/>
      <c r="AI10" s="64"/>
      <c r="AJ10" s="28"/>
      <c r="AK10" s="28"/>
      <c r="AL10" s="28"/>
      <c r="AM10" s="28"/>
      <c r="AN10" s="28"/>
      <c r="AO10" s="28"/>
    </row>
    <row r="11" spans="2:63" ht="6.75" customHeight="1" x14ac:dyDescent="0.15">
      <c r="Z11" s="65"/>
      <c r="AA11" s="66"/>
      <c r="AB11" s="67"/>
      <c r="AC11" s="67"/>
      <c r="AD11" s="67"/>
      <c r="AE11" s="67"/>
      <c r="AF11" s="67"/>
      <c r="AG11" s="67"/>
      <c r="AH11" s="67"/>
      <c r="AI11" s="68"/>
      <c r="AJ11" s="28"/>
      <c r="AK11" s="28"/>
      <c r="AL11" s="28"/>
      <c r="AM11" s="28"/>
      <c r="AN11" s="28"/>
      <c r="AO11" s="28"/>
    </row>
    <row r="12" spans="2:63" ht="16.5" customHeight="1" thickBot="1" x14ac:dyDescent="0.2">
      <c r="Q12" s="25"/>
      <c r="AG12" s="27"/>
      <c r="AH12" s="28"/>
      <c r="AI12" s="28"/>
      <c r="AJ12" s="28"/>
      <c r="AK12" s="40" t="s">
        <v>37</v>
      </c>
      <c r="AL12" s="28"/>
      <c r="AM12" s="38"/>
      <c r="AN12" s="28"/>
      <c r="AO12" s="28"/>
    </row>
    <row r="13" spans="2:63" ht="13.5" customHeight="1" x14ac:dyDescent="0.15">
      <c r="B13" s="5" t="s">
        <v>1</v>
      </c>
      <c r="C13" s="100">
        <f>MONTH(G6)</f>
        <v>4</v>
      </c>
      <c r="D13" s="101">
        <f t="shared" ref="D13:AF13" si="0">+H5</f>
        <v>0</v>
      </c>
      <c r="E13" s="101">
        <f t="shared" si="0"/>
        <v>0</v>
      </c>
      <c r="F13" s="101">
        <f t="shared" si="0"/>
        <v>0</v>
      </c>
      <c r="G13" s="101">
        <f t="shared" si="0"/>
        <v>0</v>
      </c>
      <c r="H13" s="101">
        <f t="shared" si="0"/>
        <v>0</v>
      </c>
      <c r="I13" s="101">
        <f t="shared" si="0"/>
        <v>0</v>
      </c>
      <c r="J13" s="101">
        <f t="shared" si="0"/>
        <v>0</v>
      </c>
      <c r="K13" s="101">
        <f t="shared" si="0"/>
        <v>0</v>
      </c>
      <c r="L13" s="101">
        <f t="shared" si="0"/>
        <v>0</v>
      </c>
      <c r="M13" s="101">
        <f t="shared" si="0"/>
        <v>0</v>
      </c>
      <c r="N13" s="101">
        <f t="shared" si="0"/>
        <v>0</v>
      </c>
      <c r="O13" s="101">
        <f t="shared" si="0"/>
        <v>0</v>
      </c>
      <c r="P13" s="101">
        <f t="shared" si="0"/>
        <v>0</v>
      </c>
      <c r="Q13" s="101">
        <f t="shared" si="0"/>
        <v>0</v>
      </c>
      <c r="R13" s="101">
        <f t="shared" si="0"/>
        <v>0</v>
      </c>
      <c r="S13" s="101">
        <f t="shared" si="0"/>
        <v>0</v>
      </c>
      <c r="T13" s="101">
        <f t="shared" si="0"/>
        <v>0</v>
      </c>
      <c r="U13" s="101">
        <f t="shared" si="0"/>
        <v>0</v>
      </c>
      <c r="V13" s="101">
        <f t="shared" si="0"/>
        <v>0</v>
      </c>
      <c r="W13" s="101">
        <f t="shared" si="0"/>
        <v>0</v>
      </c>
      <c r="X13" s="101">
        <f t="shared" si="0"/>
        <v>0</v>
      </c>
      <c r="Y13" s="101">
        <f t="shared" si="0"/>
        <v>0</v>
      </c>
      <c r="Z13" s="101">
        <f t="shared" si="0"/>
        <v>0</v>
      </c>
      <c r="AA13" s="101">
        <f t="shared" si="0"/>
        <v>0</v>
      </c>
      <c r="AB13" s="101">
        <f t="shared" si="0"/>
        <v>0</v>
      </c>
      <c r="AC13" s="101">
        <f t="shared" si="0"/>
        <v>0</v>
      </c>
      <c r="AD13" s="101">
        <f t="shared" si="0"/>
        <v>0</v>
      </c>
      <c r="AE13" s="101">
        <f t="shared" si="0"/>
        <v>0</v>
      </c>
      <c r="AF13" s="101">
        <f t="shared" si="0"/>
        <v>0</v>
      </c>
      <c r="AG13" s="102" t="e">
        <f>+#REF!</f>
        <v>#REF!</v>
      </c>
      <c r="AH13" s="103" t="s">
        <v>12</v>
      </c>
      <c r="AI13" s="108" t="s">
        <v>13</v>
      </c>
      <c r="AK13" s="106" t="s">
        <v>3</v>
      </c>
      <c r="AL13" s="36" t="s">
        <v>16</v>
      </c>
      <c r="AM13" s="37">
        <f>COUNTIF(C17:AG17,"")+COUNTIF(C17:AG17,"○")</f>
        <v>0</v>
      </c>
      <c r="AO13" s="21"/>
    </row>
    <row r="14" spans="2:63" ht="14.25" thickBot="1" x14ac:dyDescent="0.2">
      <c r="B14" s="6" t="s">
        <v>2</v>
      </c>
      <c r="C14" s="26">
        <f>DATE($M$6,C13,1)</f>
        <v>45383</v>
      </c>
      <c r="D14" s="26">
        <f>C14+1</f>
        <v>45384</v>
      </c>
      <c r="E14" s="26">
        <f t="shared" ref="E14:AF14" si="1">D14+1</f>
        <v>45385</v>
      </c>
      <c r="F14" s="26">
        <f t="shared" si="1"/>
        <v>45386</v>
      </c>
      <c r="G14" s="26">
        <f t="shared" si="1"/>
        <v>45387</v>
      </c>
      <c r="H14" s="26">
        <f t="shared" si="1"/>
        <v>45388</v>
      </c>
      <c r="I14" s="26">
        <f t="shared" si="1"/>
        <v>45389</v>
      </c>
      <c r="J14" s="26">
        <f t="shared" si="1"/>
        <v>45390</v>
      </c>
      <c r="K14" s="26">
        <f t="shared" si="1"/>
        <v>45391</v>
      </c>
      <c r="L14" s="26">
        <f t="shared" si="1"/>
        <v>45392</v>
      </c>
      <c r="M14" s="26">
        <f t="shared" si="1"/>
        <v>45393</v>
      </c>
      <c r="N14" s="26">
        <f t="shared" si="1"/>
        <v>45394</v>
      </c>
      <c r="O14" s="26">
        <f t="shared" si="1"/>
        <v>45395</v>
      </c>
      <c r="P14" s="26">
        <f t="shared" si="1"/>
        <v>45396</v>
      </c>
      <c r="Q14" s="26">
        <f t="shared" si="1"/>
        <v>45397</v>
      </c>
      <c r="R14" s="26">
        <f t="shared" si="1"/>
        <v>45398</v>
      </c>
      <c r="S14" s="26">
        <f t="shared" si="1"/>
        <v>45399</v>
      </c>
      <c r="T14" s="26">
        <f t="shared" si="1"/>
        <v>45400</v>
      </c>
      <c r="U14" s="26">
        <f t="shared" si="1"/>
        <v>45401</v>
      </c>
      <c r="V14" s="26">
        <f t="shared" si="1"/>
        <v>45402</v>
      </c>
      <c r="W14" s="26">
        <f t="shared" si="1"/>
        <v>45403</v>
      </c>
      <c r="X14" s="26">
        <f t="shared" si="1"/>
        <v>45404</v>
      </c>
      <c r="Y14" s="26">
        <f t="shared" si="1"/>
        <v>45405</v>
      </c>
      <c r="Z14" s="26">
        <f t="shared" si="1"/>
        <v>45406</v>
      </c>
      <c r="AA14" s="26">
        <f t="shared" si="1"/>
        <v>45407</v>
      </c>
      <c r="AB14" s="26">
        <f t="shared" si="1"/>
        <v>45408</v>
      </c>
      <c r="AC14" s="26">
        <f t="shared" si="1"/>
        <v>45409</v>
      </c>
      <c r="AD14" s="26">
        <f t="shared" si="1"/>
        <v>45410</v>
      </c>
      <c r="AE14" s="26">
        <f t="shared" si="1"/>
        <v>45411</v>
      </c>
      <c r="AF14" s="26">
        <f t="shared" si="1"/>
        <v>45412</v>
      </c>
      <c r="AG14" s="13" t="s">
        <v>17</v>
      </c>
      <c r="AH14" s="104"/>
      <c r="AI14" s="109"/>
      <c r="AK14" s="106"/>
      <c r="AL14" s="34" t="s">
        <v>24</v>
      </c>
      <c r="AM14" s="77">
        <f>COUNTIF(C17:AG17,"○")</f>
        <v>0</v>
      </c>
    </row>
    <row r="15" spans="2:63" ht="14.25" thickBot="1" x14ac:dyDescent="0.2">
      <c r="B15" s="6" t="s">
        <v>5</v>
      </c>
      <c r="C15" s="13" t="str">
        <f>TEXT(WEEKDAY(+C14),"aaa")</f>
        <v>月</v>
      </c>
      <c r="D15" s="13" t="str">
        <f t="shared" ref="D15:AF15" si="2">TEXT(WEEKDAY(+D14),"aaa")</f>
        <v>火</v>
      </c>
      <c r="E15" s="13" t="str">
        <f t="shared" si="2"/>
        <v>水</v>
      </c>
      <c r="F15" s="13" t="str">
        <f t="shared" si="2"/>
        <v>木</v>
      </c>
      <c r="G15" s="13" t="str">
        <f t="shared" si="2"/>
        <v>金</v>
      </c>
      <c r="H15" s="13" t="str">
        <f t="shared" si="2"/>
        <v>土</v>
      </c>
      <c r="I15" s="13" t="str">
        <f t="shared" si="2"/>
        <v>日</v>
      </c>
      <c r="J15" s="13" t="str">
        <f t="shared" si="2"/>
        <v>月</v>
      </c>
      <c r="K15" s="13" t="str">
        <f t="shared" si="2"/>
        <v>火</v>
      </c>
      <c r="L15" s="13" t="str">
        <f t="shared" si="2"/>
        <v>水</v>
      </c>
      <c r="M15" s="13" t="str">
        <f t="shared" si="2"/>
        <v>木</v>
      </c>
      <c r="N15" s="13" t="str">
        <f t="shared" si="2"/>
        <v>金</v>
      </c>
      <c r="O15" s="13" t="str">
        <f t="shared" si="2"/>
        <v>土</v>
      </c>
      <c r="P15" s="13" t="str">
        <f t="shared" si="2"/>
        <v>日</v>
      </c>
      <c r="Q15" s="13" t="str">
        <f t="shared" si="2"/>
        <v>月</v>
      </c>
      <c r="R15" s="13" t="str">
        <f t="shared" si="2"/>
        <v>火</v>
      </c>
      <c r="S15" s="13" t="str">
        <f t="shared" si="2"/>
        <v>水</v>
      </c>
      <c r="T15" s="13" t="str">
        <f t="shared" si="2"/>
        <v>木</v>
      </c>
      <c r="U15" s="13" t="str">
        <f t="shared" si="2"/>
        <v>金</v>
      </c>
      <c r="V15" s="13" t="str">
        <f t="shared" si="2"/>
        <v>土</v>
      </c>
      <c r="W15" s="13" t="str">
        <f t="shared" si="2"/>
        <v>日</v>
      </c>
      <c r="X15" s="13" t="str">
        <f t="shared" si="2"/>
        <v>月</v>
      </c>
      <c r="Y15" s="13" t="str">
        <f t="shared" si="2"/>
        <v>火</v>
      </c>
      <c r="Z15" s="13" t="str">
        <f t="shared" si="2"/>
        <v>水</v>
      </c>
      <c r="AA15" s="13" t="str">
        <f t="shared" si="2"/>
        <v>木</v>
      </c>
      <c r="AB15" s="13" t="str">
        <f t="shared" si="2"/>
        <v>金</v>
      </c>
      <c r="AC15" s="13" t="str">
        <f t="shared" si="2"/>
        <v>土</v>
      </c>
      <c r="AD15" s="13" t="str">
        <f t="shared" si="2"/>
        <v>日</v>
      </c>
      <c r="AE15" s="13" t="str">
        <f t="shared" si="2"/>
        <v>月</v>
      </c>
      <c r="AF15" s="13" t="str">
        <f t="shared" si="2"/>
        <v>火</v>
      </c>
      <c r="AG15" s="13" t="s">
        <v>17</v>
      </c>
      <c r="AH15" s="104"/>
      <c r="AI15" s="109"/>
      <c r="AK15" s="106"/>
      <c r="AL15" s="34" t="s">
        <v>25</v>
      </c>
      <c r="AM15" s="79" t="str">
        <f>IFERROR(+AM14/AM13,"")</f>
        <v/>
      </c>
      <c r="AN15" s="39" t="str">
        <f>IF(AM15="","",IF(AM15&gt;=0.285,"4週8休以上",IF(AM15&lt;0.285,"4週8休未満")))</f>
        <v/>
      </c>
    </row>
    <row r="16" spans="2:63" s="1" customFormat="1" ht="60" customHeight="1" x14ac:dyDescent="0.15">
      <c r="B16" s="8" t="s">
        <v>6</v>
      </c>
      <c r="C16" s="14"/>
      <c r="D16" s="14"/>
      <c r="E16" s="14"/>
      <c r="F16" s="14"/>
      <c r="G16" s="14"/>
      <c r="H16" s="14"/>
      <c r="I16" s="14"/>
      <c r="J16" s="22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7"/>
      <c r="AA16" s="14"/>
      <c r="AB16" s="17"/>
      <c r="AC16" s="23"/>
      <c r="AD16" s="14"/>
      <c r="AE16" s="14"/>
      <c r="AF16" s="14"/>
      <c r="AG16" s="14"/>
      <c r="AH16" s="105"/>
      <c r="AI16" s="110"/>
      <c r="AK16" s="107" t="s">
        <v>4</v>
      </c>
      <c r="AL16" s="35" t="s">
        <v>16</v>
      </c>
      <c r="AM16" s="78">
        <f>COUNTIF(C18:AG18,"")+COUNTIF(C18:AG18,"●")</f>
        <v>0</v>
      </c>
      <c r="AN16" s="29"/>
      <c r="AP16" s="93"/>
      <c r="AQ16" s="93"/>
      <c r="AR16" s="93"/>
      <c r="AS16" s="93"/>
      <c r="AT16" s="93"/>
      <c r="AU16" s="93"/>
      <c r="AV16" s="93"/>
      <c r="AW16" s="93"/>
      <c r="AX16" s="93"/>
      <c r="AY16" s="93"/>
      <c r="AZ16" s="93"/>
      <c r="BA16" s="93"/>
      <c r="BB16" s="93"/>
      <c r="BC16" s="93"/>
      <c r="BD16" s="93"/>
      <c r="BE16" s="93"/>
      <c r="BF16" s="93"/>
      <c r="BG16" s="93"/>
      <c r="BH16" s="93"/>
      <c r="BI16" s="93"/>
      <c r="BJ16" s="93"/>
      <c r="BK16" s="93"/>
    </row>
    <row r="17" spans="2:63" s="72" customFormat="1" ht="14.25" thickBot="1" x14ac:dyDescent="0.2">
      <c r="B17" s="6" t="s">
        <v>3</v>
      </c>
      <c r="C17" s="13" t="s">
        <v>27</v>
      </c>
      <c r="D17" s="13" t="s">
        <v>27</v>
      </c>
      <c r="E17" s="13" t="s">
        <v>27</v>
      </c>
      <c r="F17" s="13" t="s">
        <v>27</v>
      </c>
      <c r="G17" s="13" t="s">
        <v>27</v>
      </c>
      <c r="H17" s="13" t="s">
        <v>27</v>
      </c>
      <c r="I17" s="13" t="s">
        <v>27</v>
      </c>
      <c r="J17" s="13" t="s">
        <v>27</v>
      </c>
      <c r="K17" s="13" t="s">
        <v>27</v>
      </c>
      <c r="L17" s="13" t="s">
        <v>27</v>
      </c>
      <c r="M17" s="13" t="s">
        <v>27</v>
      </c>
      <c r="N17" s="13" t="s">
        <v>27</v>
      </c>
      <c r="O17" s="13" t="s">
        <v>27</v>
      </c>
      <c r="P17" s="13" t="s">
        <v>27</v>
      </c>
      <c r="Q17" s="13" t="s">
        <v>27</v>
      </c>
      <c r="R17" s="13" t="s">
        <v>27</v>
      </c>
      <c r="S17" s="13" t="s">
        <v>27</v>
      </c>
      <c r="T17" s="13" t="s">
        <v>27</v>
      </c>
      <c r="U17" s="13" t="s">
        <v>27</v>
      </c>
      <c r="V17" s="13" t="s">
        <v>27</v>
      </c>
      <c r="W17" s="13" t="s">
        <v>27</v>
      </c>
      <c r="X17" s="13" t="s">
        <v>27</v>
      </c>
      <c r="Y17" s="13" t="s">
        <v>27</v>
      </c>
      <c r="Z17" s="13" t="s">
        <v>27</v>
      </c>
      <c r="AA17" s="13" t="s">
        <v>27</v>
      </c>
      <c r="AB17" s="13" t="s">
        <v>27</v>
      </c>
      <c r="AC17" s="13" t="s">
        <v>27</v>
      </c>
      <c r="AD17" s="13" t="s">
        <v>27</v>
      </c>
      <c r="AE17" s="13" t="s">
        <v>27</v>
      </c>
      <c r="AF17" s="13" t="s">
        <v>27</v>
      </c>
      <c r="AG17" s="13" t="s">
        <v>27</v>
      </c>
      <c r="AH17" s="9">
        <f>COUNTIF(C17:AG17,"○")</f>
        <v>0</v>
      </c>
      <c r="AI17" s="11">
        <f>+AH17</f>
        <v>0</v>
      </c>
      <c r="AK17" s="107"/>
      <c r="AL17" s="34" t="s">
        <v>24</v>
      </c>
      <c r="AM17" s="77">
        <f>COUNTIF(C18:AG18,"●")</f>
        <v>0</v>
      </c>
      <c r="AN17" s="24"/>
      <c r="AP17" s="94"/>
      <c r="AQ17" s="94"/>
      <c r="AR17" s="94"/>
      <c r="AS17" s="94"/>
      <c r="AT17" s="94"/>
      <c r="AU17" s="94"/>
      <c r="AV17" s="94"/>
      <c r="AW17" s="94"/>
      <c r="AX17" s="94"/>
      <c r="AY17" s="94"/>
      <c r="AZ17" s="94"/>
      <c r="BA17" s="94"/>
      <c r="BB17" s="94"/>
      <c r="BC17" s="94"/>
      <c r="BD17" s="94"/>
      <c r="BE17" s="94"/>
      <c r="BF17" s="94"/>
      <c r="BG17" s="94"/>
      <c r="BH17" s="94"/>
      <c r="BI17" s="94"/>
      <c r="BJ17" s="94"/>
      <c r="BK17" s="94"/>
    </row>
    <row r="18" spans="2:63" s="72" customFormat="1" ht="14.25" thickBot="1" x14ac:dyDescent="0.2">
      <c r="B18" s="7" t="s">
        <v>4</v>
      </c>
      <c r="C18" s="15" t="s">
        <v>27</v>
      </c>
      <c r="D18" s="15" t="s">
        <v>27</v>
      </c>
      <c r="E18" s="15" t="s">
        <v>27</v>
      </c>
      <c r="F18" s="15" t="s">
        <v>27</v>
      </c>
      <c r="G18" s="15" t="s">
        <v>27</v>
      </c>
      <c r="H18" s="15" t="s">
        <v>27</v>
      </c>
      <c r="I18" s="15" t="s">
        <v>27</v>
      </c>
      <c r="J18" s="15" t="s">
        <v>27</v>
      </c>
      <c r="K18" s="15" t="s">
        <v>27</v>
      </c>
      <c r="L18" s="15" t="s">
        <v>27</v>
      </c>
      <c r="M18" s="15" t="s">
        <v>27</v>
      </c>
      <c r="N18" s="15" t="s">
        <v>27</v>
      </c>
      <c r="O18" s="15" t="s">
        <v>27</v>
      </c>
      <c r="P18" s="15" t="s">
        <v>27</v>
      </c>
      <c r="Q18" s="15" t="s">
        <v>27</v>
      </c>
      <c r="R18" s="15" t="s">
        <v>27</v>
      </c>
      <c r="S18" s="15" t="s">
        <v>27</v>
      </c>
      <c r="T18" s="15" t="s">
        <v>27</v>
      </c>
      <c r="U18" s="15" t="s">
        <v>27</v>
      </c>
      <c r="V18" s="15" t="s">
        <v>27</v>
      </c>
      <c r="W18" s="15" t="s">
        <v>27</v>
      </c>
      <c r="X18" s="15" t="s">
        <v>27</v>
      </c>
      <c r="Y18" s="15" t="s">
        <v>27</v>
      </c>
      <c r="Z18" s="15" t="s">
        <v>27</v>
      </c>
      <c r="AA18" s="15" t="s">
        <v>27</v>
      </c>
      <c r="AB18" s="15" t="s">
        <v>27</v>
      </c>
      <c r="AC18" s="15" t="s">
        <v>27</v>
      </c>
      <c r="AD18" s="15" t="s">
        <v>27</v>
      </c>
      <c r="AE18" s="15" t="s">
        <v>27</v>
      </c>
      <c r="AF18" s="15" t="s">
        <v>27</v>
      </c>
      <c r="AG18" s="15" t="s">
        <v>27</v>
      </c>
      <c r="AH18" s="10">
        <f>COUNTIF(C18:AG18,"●")</f>
        <v>0</v>
      </c>
      <c r="AI18" s="12">
        <f>+AH18</f>
        <v>0</v>
      </c>
      <c r="AK18" s="107"/>
      <c r="AL18" s="34" t="s">
        <v>25</v>
      </c>
      <c r="AM18" s="79" t="str">
        <f>IFERROR(+AM17/AM16,"")</f>
        <v/>
      </c>
      <c r="AN18" s="39" t="str">
        <f>IF(AM18="","",IF(AM18&gt;=0.285,"4週8休以上",IF(AM18&lt;0.285,"4週8休未満")))</f>
        <v/>
      </c>
      <c r="AP18" s="94"/>
      <c r="AQ18" s="94"/>
      <c r="AR18" s="94"/>
      <c r="AS18" s="94"/>
      <c r="AT18" s="94"/>
      <c r="AU18" s="94"/>
      <c r="AV18" s="94"/>
      <c r="AW18" s="94"/>
      <c r="AX18" s="94"/>
      <c r="AY18" s="94"/>
      <c r="AZ18" s="94"/>
      <c r="BA18" s="94"/>
      <c r="BB18" s="94"/>
      <c r="BC18" s="94"/>
      <c r="BD18" s="94"/>
      <c r="BE18" s="94"/>
      <c r="BF18" s="94"/>
      <c r="BG18" s="94"/>
      <c r="BH18" s="94"/>
      <c r="BI18" s="94"/>
      <c r="BJ18" s="94"/>
      <c r="BK18" s="94"/>
    </row>
    <row r="19" spans="2:63" ht="14.25" thickBot="1" x14ac:dyDescent="0.2">
      <c r="AM19" s="21"/>
    </row>
    <row r="20" spans="2:63" ht="13.5" customHeight="1" x14ac:dyDescent="0.15">
      <c r="B20" s="5" t="s">
        <v>1</v>
      </c>
      <c r="C20" s="100">
        <f>C13+MONTH(1)</f>
        <v>5</v>
      </c>
      <c r="D20" s="101"/>
      <c r="E20" s="101"/>
      <c r="F20" s="101"/>
      <c r="G20" s="101"/>
      <c r="H20" s="101"/>
      <c r="I20" s="101"/>
      <c r="J20" s="101"/>
      <c r="K20" s="101"/>
      <c r="L20" s="101"/>
      <c r="M20" s="101"/>
      <c r="N20" s="101"/>
      <c r="O20" s="101"/>
      <c r="P20" s="101"/>
      <c r="Q20" s="101"/>
      <c r="R20" s="101"/>
      <c r="S20" s="101"/>
      <c r="T20" s="101"/>
      <c r="U20" s="101"/>
      <c r="V20" s="101"/>
      <c r="W20" s="101"/>
      <c r="X20" s="101"/>
      <c r="Y20" s="101"/>
      <c r="Z20" s="101"/>
      <c r="AA20" s="101"/>
      <c r="AB20" s="101"/>
      <c r="AC20" s="101"/>
      <c r="AD20" s="101"/>
      <c r="AE20" s="101"/>
      <c r="AF20" s="101"/>
      <c r="AG20" s="101"/>
      <c r="AH20" s="103" t="s">
        <v>12</v>
      </c>
      <c r="AI20" s="108" t="s">
        <v>13</v>
      </c>
      <c r="AK20" s="106" t="s">
        <v>3</v>
      </c>
      <c r="AL20" s="36" t="s">
        <v>16</v>
      </c>
      <c r="AM20" s="37">
        <f>COUNTIF(C24:AG24,"")+COUNTIF(C24:AG24,"○")</f>
        <v>20</v>
      </c>
    </row>
    <row r="21" spans="2:63" ht="14.25" thickBot="1" x14ac:dyDescent="0.2">
      <c r="B21" s="6" t="s">
        <v>2</v>
      </c>
      <c r="C21" s="26">
        <f>DATE($M$6,C20,1)</f>
        <v>45413</v>
      </c>
      <c r="D21" s="26">
        <f>C21+1</f>
        <v>45414</v>
      </c>
      <c r="E21" s="26">
        <f t="shared" ref="E21:AG21" si="3">D21+1</f>
        <v>45415</v>
      </c>
      <c r="F21" s="26">
        <f t="shared" si="3"/>
        <v>45416</v>
      </c>
      <c r="G21" s="26">
        <f t="shared" si="3"/>
        <v>45417</v>
      </c>
      <c r="H21" s="26">
        <f t="shared" si="3"/>
        <v>45418</v>
      </c>
      <c r="I21" s="26">
        <f t="shared" si="3"/>
        <v>45419</v>
      </c>
      <c r="J21" s="26">
        <f t="shared" si="3"/>
        <v>45420</v>
      </c>
      <c r="K21" s="26">
        <f t="shared" si="3"/>
        <v>45421</v>
      </c>
      <c r="L21" s="26">
        <f t="shared" si="3"/>
        <v>45422</v>
      </c>
      <c r="M21" s="26">
        <f t="shared" si="3"/>
        <v>45423</v>
      </c>
      <c r="N21" s="26">
        <f t="shared" si="3"/>
        <v>45424</v>
      </c>
      <c r="O21" s="26">
        <f t="shared" si="3"/>
        <v>45425</v>
      </c>
      <c r="P21" s="26">
        <f t="shared" si="3"/>
        <v>45426</v>
      </c>
      <c r="Q21" s="26">
        <f t="shared" si="3"/>
        <v>45427</v>
      </c>
      <c r="R21" s="26">
        <f t="shared" si="3"/>
        <v>45428</v>
      </c>
      <c r="S21" s="26">
        <f t="shared" si="3"/>
        <v>45429</v>
      </c>
      <c r="T21" s="26">
        <f t="shared" si="3"/>
        <v>45430</v>
      </c>
      <c r="U21" s="26">
        <f t="shared" si="3"/>
        <v>45431</v>
      </c>
      <c r="V21" s="26">
        <f t="shared" si="3"/>
        <v>45432</v>
      </c>
      <c r="W21" s="26">
        <f t="shared" si="3"/>
        <v>45433</v>
      </c>
      <c r="X21" s="26">
        <f t="shared" si="3"/>
        <v>45434</v>
      </c>
      <c r="Y21" s="26">
        <f t="shared" si="3"/>
        <v>45435</v>
      </c>
      <c r="Z21" s="26">
        <f t="shared" si="3"/>
        <v>45436</v>
      </c>
      <c r="AA21" s="26">
        <f t="shared" si="3"/>
        <v>45437</v>
      </c>
      <c r="AB21" s="26">
        <f t="shared" si="3"/>
        <v>45438</v>
      </c>
      <c r="AC21" s="26">
        <f t="shared" si="3"/>
        <v>45439</v>
      </c>
      <c r="AD21" s="26">
        <f t="shared" si="3"/>
        <v>45440</v>
      </c>
      <c r="AE21" s="26">
        <f t="shared" si="3"/>
        <v>45441</v>
      </c>
      <c r="AF21" s="26">
        <f t="shared" si="3"/>
        <v>45442</v>
      </c>
      <c r="AG21" s="26">
        <f t="shared" si="3"/>
        <v>45443</v>
      </c>
      <c r="AH21" s="104"/>
      <c r="AI21" s="109"/>
      <c r="AK21" s="106"/>
      <c r="AL21" s="34" t="s">
        <v>24</v>
      </c>
      <c r="AM21" s="77">
        <f>COUNTIF(C24:AG24,"○")</f>
        <v>6</v>
      </c>
    </row>
    <row r="22" spans="2:63" ht="14.25" thickBot="1" x14ac:dyDescent="0.2">
      <c r="B22" s="6" t="s">
        <v>5</v>
      </c>
      <c r="C22" s="13" t="str">
        <f>TEXT(WEEKDAY(+C21),"aaa")</f>
        <v>水</v>
      </c>
      <c r="D22" s="13" t="str">
        <f t="shared" ref="D22:AG22" si="4">TEXT(WEEKDAY(+D21),"aaa")</f>
        <v>木</v>
      </c>
      <c r="E22" s="13" t="str">
        <f t="shared" si="4"/>
        <v>金</v>
      </c>
      <c r="F22" s="13" t="str">
        <f t="shared" si="4"/>
        <v>土</v>
      </c>
      <c r="G22" s="13" t="str">
        <f t="shared" si="4"/>
        <v>日</v>
      </c>
      <c r="H22" s="13" t="str">
        <f t="shared" si="4"/>
        <v>月</v>
      </c>
      <c r="I22" s="13" t="str">
        <f t="shared" si="4"/>
        <v>火</v>
      </c>
      <c r="J22" s="13" t="str">
        <f t="shared" si="4"/>
        <v>水</v>
      </c>
      <c r="K22" s="13" t="str">
        <f t="shared" si="4"/>
        <v>木</v>
      </c>
      <c r="L22" s="13" t="str">
        <f t="shared" si="4"/>
        <v>金</v>
      </c>
      <c r="M22" s="13" t="str">
        <f t="shared" si="4"/>
        <v>土</v>
      </c>
      <c r="N22" s="13" t="str">
        <f t="shared" si="4"/>
        <v>日</v>
      </c>
      <c r="O22" s="13" t="str">
        <f t="shared" si="4"/>
        <v>月</v>
      </c>
      <c r="P22" s="13" t="str">
        <f t="shared" si="4"/>
        <v>火</v>
      </c>
      <c r="Q22" s="13" t="str">
        <f t="shared" si="4"/>
        <v>水</v>
      </c>
      <c r="R22" s="13" t="str">
        <f t="shared" si="4"/>
        <v>木</v>
      </c>
      <c r="S22" s="13" t="str">
        <f t="shared" si="4"/>
        <v>金</v>
      </c>
      <c r="T22" s="13" t="str">
        <f t="shared" si="4"/>
        <v>土</v>
      </c>
      <c r="U22" s="13" t="str">
        <f t="shared" si="4"/>
        <v>日</v>
      </c>
      <c r="V22" s="13" t="str">
        <f t="shared" si="4"/>
        <v>月</v>
      </c>
      <c r="W22" s="13" t="str">
        <f t="shared" si="4"/>
        <v>火</v>
      </c>
      <c r="X22" s="13" t="str">
        <f t="shared" si="4"/>
        <v>水</v>
      </c>
      <c r="Y22" s="13" t="str">
        <f t="shared" si="4"/>
        <v>木</v>
      </c>
      <c r="Z22" s="13" t="str">
        <f t="shared" si="4"/>
        <v>金</v>
      </c>
      <c r="AA22" s="13" t="str">
        <f t="shared" si="4"/>
        <v>土</v>
      </c>
      <c r="AB22" s="13" t="str">
        <f t="shared" si="4"/>
        <v>日</v>
      </c>
      <c r="AC22" s="13" t="str">
        <f t="shared" si="4"/>
        <v>月</v>
      </c>
      <c r="AD22" s="13" t="str">
        <f t="shared" si="4"/>
        <v>火</v>
      </c>
      <c r="AE22" s="13" t="str">
        <f t="shared" si="4"/>
        <v>水</v>
      </c>
      <c r="AF22" s="13" t="str">
        <f t="shared" si="4"/>
        <v>木</v>
      </c>
      <c r="AG22" s="13" t="str">
        <f t="shared" si="4"/>
        <v>金</v>
      </c>
      <c r="AH22" s="104"/>
      <c r="AI22" s="109"/>
      <c r="AK22" s="106"/>
      <c r="AL22" s="34" t="s">
        <v>25</v>
      </c>
      <c r="AM22" s="79">
        <f>IFERROR(+AM21/AM20,"")</f>
        <v>0.3</v>
      </c>
      <c r="AN22" s="39" t="str">
        <f>IF(AM22="","",IF(AM22&gt;=0.285,"4週8休以上",IF(AM22&lt;0.285,"4週8休未満")))</f>
        <v>4週8休以上</v>
      </c>
    </row>
    <row r="23" spans="2:63" s="1" customFormat="1" ht="60" customHeight="1" x14ac:dyDescent="0.15">
      <c r="B23" s="8" t="s">
        <v>6</v>
      </c>
      <c r="C23" s="14"/>
      <c r="D23" s="14"/>
      <c r="E23" s="14"/>
      <c r="F23" s="14"/>
      <c r="G23" s="14"/>
      <c r="H23" s="14"/>
      <c r="I23" s="14"/>
      <c r="J23" s="14"/>
      <c r="K23" s="22"/>
      <c r="L23" s="14"/>
      <c r="M23" s="14"/>
      <c r="N23" s="18" t="s">
        <v>9</v>
      </c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7"/>
      <c r="AD23" s="14"/>
      <c r="AE23" s="14"/>
      <c r="AF23" s="14"/>
      <c r="AG23" s="14"/>
      <c r="AH23" s="105"/>
      <c r="AI23" s="110"/>
      <c r="AK23" s="107" t="s">
        <v>4</v>
      </c>
      <c r="AL23" s="35" t="s">
        <v>16</v>
      </c>
      <c r="AM23" s="78">
        <f>COUNTIF(C25:AG25,"")+COUNTIF(C25:AG25,"●")</f>
        <v>20</v>
      </c>
      <c r="AN23" s="29"/>
      <c r="AP23" s="93"/>
      <c r="AQ23" s="93"/>
      <c r="AR23" s="93"/>
      <c r="AS23" s="93"/>
      <c r="AT23" s="93"/>
      <c r="AU23" s="93"/>
      <c r="AV23" s="93"/>
      <c r="AW23" s="93"/>
      <c r="AX23" s="93"/>
      <c r="AY23" s="93"/>
      <c r="AZ23" s="93"/>
      <c r="BA23" s="93"/>
      <c r="BB23" s="93"/>
      <c r="BC23" s="93"/>
      <c r="BD23" s="93"/>
      <c r="BE23" s="93"/>
      <c r="BF23" s="93"/>
      <c r="BG23" s="93"/>
      <c r="BH23" s="93"/>
      <c r="BI23" s="93"/>
      <c r="BJ23" s="93"/>
      <c r="BK23" s="93"/>
    </row>
    <row r="24" spans="2:63" s="72" customFormat="1" ht="14.25" thickBot="1" x14ac:dyDescent="0.2">
      <c r="B24" s="6" t="s">
        <v>3</v>
      </c>
      <c r="C24" s="13" t="s">
        <v>27</v>
      </c>
      <c r="D24" s="13" t="s">
        <v>27</v>
      </c>
      <c r="E24" s="13" t="s">
        <v>27</v>
      </c>
      <c r="F24" s="13" t="s">
        <v>27</v>
      </c>
      <c r="G24" s="13" t="s">
        <v>27</v>
      </c>
      <c r="H24" s="13" t="s">
        <v>27</v>
      </c>
      <c r="I24" s="13" t="s">
        <v>27</v>
      </c>
      <c r="J24" s="13" t="s">
        <v>27</v>
      </c>
      <c r="K24" s="13" t="s">
        <v>27</v>
      </c>
      <c r="L24" s="13" t="s">
        <v>27</v>
      </c>
      <c r="M24" s="13" t="s">
        <v>27</v>
      </c>
      <c r="N24" s="13"/>
      <c r="O24" s="13" t="s">
        <v>29</v>
      </c>
      <c r="P24" s="13" t="s">
        <v>29</v>
      </c>
      <c r="Q24" s="13"/>
      <c r="R24" s="13"/>
      <c r="S24" s="13"/>
      <c r="T24" s="13"/>
      <c r="U24" s="13"/>
      <c r="V24" s="13" t="s">
        <v>29</v>
      </c>
      <c r="W24" s="13" t="s">
        <v>29</v>
      </c>
      <c r="X24" s="13"/>
      <c r="Y24" s="13"/>
      <c r="Z24" s="13"/>
      <c r="AA24" s="13"/>
      <c r="AB24" s="13"/>
      <c r="AC24" s="13" t="s">
        <v>29</v>
      </c>
      <c r="AD24" s="13" t="s">
        <v>29</v>
      </c>
      <c r="AE24" s="13"/>
      <c r="AF24" s="13"/>
      <c r="AG24" s="13"/>
      <c r="AH24" s="9">
        <f>COUNTIF(C24:AG24,"○")</f>
        <v>6</v>
      </c>
      <c r="AI24" s="11">
        <f>+AH24+AI17</f>
        <v>6</v>
      </c>
      <c r="AK24" s="107"/>
      <c r="AL24" s="34" t="s">
        <v>24</v>
      </c>
      <c r="AM24" s="77">
        <f>COUNTIF(C25:AG25,"●")</f>
        <v>6</v>
      </c>
      <c r="AN24" s="24"/>
      <c r="AP24" s="94"/>
      <c r="AQ24" s="94"/>
      <c r="AR24" s="94"/>
      <c r="AS24" s="94"/>
      <c r="AT24" s="94"/>
      <c r="AU24" s="94"/>
      <c r="AV24" s="94"/>
      <c r="AW24" s="94"/>
      <c r="AX24" s="94"/>
      <c r="AY24" s="94"/>
      <c r="AZ24" s="94"/>
      <c r="BA24" s="94"/>
      <c r="BB24" s="94"/>
      <c r="BC24" s="94"/>
      <c r="BD24" s="94"/>
      <c r="BE24" s="94"/>
      <c r="BF24" s="94"/>
      <c r="BG24" s="94"/>
      <c r="BH24" s="94"/>
      <c r="BI24" s="94"/>
      <c r="BJ24" s="94"/>
      <c r="BK24" s="94"/>
    </row>
    <row r="25" spans="2:63" s="72" customFormat="1" ht="14.25" thickBot="1" x14ac:dyDescent="0.2">
      <c r="B25" s="7" t="s">
        <v>4</v>
      </c>
      <c r="C25" s="15" t="s">
        <v>27</v>
      </c>
      <c r="D25" s="15" t="s">
        <v>27</v>
      </c>
      <c r="E25" s="15" t="s">
        <v>27</v>
      </c>
      <c r="F25" s="15" t="s">
        <v>27</v>
      </c>
      <c r="G25" s="15" t="s">
        <v>27</v>
      </c>
      <c r="H25" s="15" t="s">
        <v>27</v>
      </c>
      <c r="I25" s="15" t="s">
        <v>27</v>
      </c>
      <c r="J25" s="15" t="s">
        <v>27</v>
      </c>
      <c r="K25" s="15" t="s">
        <v>27</v>
      </c>
      <c r="L25" s="15" t="s">
        <v>27</v>
      </c>
      <c r="M25" s="15" t="s">
        <v>27</v>
      </c>
      <c r="N25" s="15"/>
      <c r="O25" s="15" t="s">
        <v>7</v>
      </c>
      <c r="P25" s="15" t="s">
        <v>7</v>
      </c>
      <c r="Q25" s="15"/>
      <c r="R25" s="15"/>
      <c r="S25" s="15"/>
      <c r="T25" s="15"/>
      <c r="U25" s="15"/>
      <c r="V25" s="15" t="s">
        <v>7</v>
      </c>
      <c r="W25" s="15" t="s">
        <v>7</v>
      </c>
      <c r="X25" s="15"/>
      <c r="Y25" s="15"/>
      <c r="Z25" s="15" t="s">
        <v>7</v>
      </c>
      <c r="AA25" s="15"/>
      <c r="AB25" s="15"/>
      <c r="AC25" s="15"/>
      <c r="AD25" s="15" t="s">
        <v>7</v>
      </c>
      <c r="AE25" s="15"/>
      <c r="AF25" s="15"/>
      <c r="AG25" s="15"/>
      <c r="AH25" s="10">
        <f>COUNTIF(C25:AG25,"●")</f>
        <v>6</v>
      </c>
      <c r="AI25" s="12">
        <f>+AH25+AI18</f>
        <v>6</v>
      </c>
      <c r="AK25" s="107"/>
      <c r="AL25" s="34" t="s">
        <v>25</v>
      </c>
      <c r="AM25" s="79">
        <f>IFERROR(+AM24/AM23,"")</f>
        <v>0.3</v>
      </c>
      <c r="AN25" s="39" t="str">
        <f>IF(AM25="","",IF(AM25&gt;=0.285,"4週8休以上",IF(AM25&lt;0.285,"4週8休未満")))</f>
        <v>4週8休以上</v>
      </c>
      <c r="AP25" s="94"/>
      <c r="AQ25" s="94"/>
      <c r="AR25" s="94"/>
      <c r="AS25" s="94"/>
      <c r="AT25" s="94"/>
      <c r="AU25" s="94"/>
      <c r="AV25" s="94"/>
      <c r="AW25" s="94"/>
      <c r="AX25" s="94"/>
      <c r="AY25" s="94"/>
      <c r="AZ25" s="94"/>
      <c r="BA25" s="94"/>
      <c r="BB25" s="94"/>
      <c r="BC25" s="94"/>
      <c r="BD25" s="94"/>
      <c r="BE25" s="94"/>
      <c r="BF25" s="94"/>
      <c r="BG25" s="94"/>
      <c r="BH25" s="94"/>
      <c r="BI25" s="94"/>
      <c r="BJ25" s="94"/>
      <c r="BK25" s="94"/>
    </row>
    <row r="26" spans="2:63" ht="14.25" thickBot="1" x14ac:dyDescent="0.2">
      <c r="AM26" s="21"/>
    </row>
    <row r="27" spans="2:63" ht="13.5" customHeight="1" x14ac:dyDescent="0.15">
      <c r="B27" s="5" t="s">
        <v>1</v>
      </c>
      <c r="C27" s="100">
        <f>C20+MONTH(1)</f>
        <v>6</v>
      </c>
      <c r="D27" s="101"/>
      <c r="E27" s="101"/>
      <c r="F27" s="101"/>
      <c r="G27" s="101"/>
      <c r="H27" s="101"/>
      <c r="I27" s="101"/>
      <c r="J27" s="101"/>
      <c r="K27" s="101"/>
      <c r="L27" s="101"/>
      <c r="M27" s="101"/>
      <c r="N27" s="101"/>
      <c r="O27" s="101"/>
      <c r="P27" s="101"/>
      <c r="Q27" s="101"/>
      <c r="R27" s="101"/>
      <c r="S27" s="101"/>
      <c r="T27" s="101"/>
      <c r="U27" s="101"/>
      <c r="V27" s="101"/>
      <c r="W27" s="101"/>
      <c r="X27" s="101"/>
      <c r="Y27" s="101"/>
      <c r="Z27" s="101"/>
      <c r="AA27" s="101"/>
      <c r="AB27" s="101"/>
      <c r="AC27" s="101"/>
      <c r="AD27" s="101"/>
      <c r="AE27" s="101"/>
      <c r="AF27" s="101"/>
      <c r="AG27" s="101"/>
      <c r="AH27" s="103" t="s">
        <v>12</v>
      </c>
      <c r="AI27" s="108" t="s">
        <v>13</v>
      </c>
      <c r="AK27" s="106" t="s">
        <v>3</v>
      </c>
      <c r="AL27" s="36" t="s">
        <v>16</v>
      </c>
      <c r="AM27" s="37">
        <f>COUNTIF(C31:AG31,"")+COUNTIF(C31:AG31,"○")</f>
        <v>30</v>
      </c>
    </row>
    <row r="28" spans="2:63" ht="14.25" thickBot="1" x14ac:dyDescent="0.2">
      <c r="B28" s="6" t="s">
        <v>2</v>
      </c>
      <c r="C28" s="26">
        <f>DATE($M$6,C27,1)</f>
        <v>45444</v>
      </c>
      <c r="D28" s="26">
        <f>C28+1</f>
        <v>45445</v>
      </c>
      <c r="E28" s="26">
        <f t="shared" ref="E28:AF28" si="5">D28+1</f>
        <v>45446</v>
      </c>
      <c r="F28" s="26">
        <f t="shared" si="5"/>
        <v>45447</v>
      </c>
      <c r="G28" s="26">
        <f t="shared" si="5"/>
        <v>45448</v>
      </c>
      <c r="H28" s="26">
        <f t="shared" si="5"/>
        <v>45449</v>
      </c>
      <c r="I28" s="26">
        <f t="shared" si="5"/>
        <v>45450</v>
      </c>
      <c r="J28" s="26">
        <f t="shared" si="5"/>
        <v>45451</v>
      </c>
      <c r="K28" s="26">
        <f t="shared" si="5"/>
        <v>45452</v>
      </c>
      <c r="L28" s="26">
        <f t="shared" si="5"/>
        <v>45453</v>
      </c>
      <c r="M28" s="26">
        <f t="shared" si="5"/>
        <v>45454</v>
      </c>
      <c r="N28" s="26">
        <f t="shared" si="5"/>
        <v>45455</v>
      </c>
      <c r="O28" s="26">
        <f t="shared" si="5"/>
        <v>45456</v>
      </c>
      <c r="P28" s="26">
        <f t="shared" si="5"/>
        <v>45457</v>
      </c>
      <c r="Q28" s="26">
        <f t="shared" si="5"/>
        <v>45458</v>
      </c>
      <c r="R28" s="26">
        <f t="shared" si="5"/>
        <v>45459</v>
      </c>
      <c r="S28" s="26">
        <f t="shared" si="5"/>
        <v>45460</v>
      </c>
      <c r="T28" s="26">
        <f t="shared" si="5"/>
        <v>45461</v>
      </c>
      <c r="U28" s="26">
        <f t="shared" si="5"/>
        <v>45462</v>
      </c>
      <c r="V28" s="26">
        <f t="shared" si="5"/>
        <v>45463</v>
      </c>
      <c r="W28" s="26">
        <f t="shared" si="5"/>
        <v>45464</v>
      </c>
      <c r="X28" s="26">
        <f t="shared" si="5"/>
        <v>45465</v>
      </c>
      <c r="Y28" s="26">
        <f t="shared" si="5"/>
        <v>45466</v>
      </c>
      <c r="Z28" s="26">
        <f t="shared" si="5"/>
        <v>45467</v>
      </c>
      <c r="AA28" s="26">
        <f t="shared" si="5"/>
        <v>45468</v>
      </c>
      <c r="AB28" s="26">
        <f t="shared" si="5"/>
        <v>45469</v>
      </c>
      <c r="AC28" s="26">
        <f t="shared" si="5"/>
        <v>45470</v>
      </c>
      <c r="AD28" s="26">
        <f t="shared" si="5"/>
        <v>45471</v>
      </c>
      <c r="AE28" s="26">
        <f t="shared" si="5"/>
        <v>45472</v>
      </c>
      <c r="AF28" s="26">
        <f t="shared" si="5"/>
        <v>45473</v>
      </c>
      <c r="AG28" s="13" t="s">
        <v>17</v>
      </c>
      <c r="AH28" s="104"/>
      <c r="AI28" s="109"/>
      <c r="AK28" s="106"/>
      <c r="AL28" s="34" t="s">
        <v>24</v>
      </c>
      <c r="AM28" s="77">
        <f>COUNTIF(C31:AG31,"○")</f>
        <v>9</v>
      </c>
    </row>
    <row r="29" spans="2:63" ht="14.25" thickBot="1" x14ac:dyDescent="0.2">
      <c r="B29" s="6" t="s">
        <v>5</v>
      </c>
      <c r="C29" s="13" t="str">
        <f>TEXT(WEEKDAY(+C28),"aaa")</f>
        <v>土</v>
      </c>
      <c r="D29" s="13" t="str">
        <f t="shared" ref="D29:AF29" si="6">TEXT(WEEKDAY(+D28),"aaa")</f>
        <v>日</v>
      </c>
      <c r="E29" s="13" t="str">
        <f t="shared" si="6"/>
        <v>月</v>
      </c>
      <c r="F29" s="13" t="str">
        <f t="shared" si="6"/>
        <v>火</v>
      </c>
      <c r="G29" s="13" t="str">
        <f t="shared" si="6"/>
        <v>水</v>
      </c>
      <c r="H29" s="13" t="str">
        <f t="shared" si="6"/>
        <v>木</v>
      </c>
      <c r="I29" s="13" t="str">
        <f t="shared" si="6"/>
        <v>金</v>
      </c>
      <c r="J29" s="13" t="str">
        <f t="shared" si="6"/>
        <v>土</v>
      </c>
      <c r="K29" s="13" t="str">
        <f t="shared" si="6"/>
        <v>日</v>
      </c>
      <c r="L29" s="13" t="str">
        <f t="shared" si="6"/>
        <v>月</v>
      </c>
      <c r="M29" s="13" t="str">
        <f t="shared" si="6"/>
        <v>火</v>
      </c>
      <c r="N29" s="13" t="str">
        <f t="shared" si="6"/>
        <v>水</v>
      </c>
      <c r="O29" s="13" t="str">
        <f t="shared" si="6"/>
        <v>木</v>
      </c>
      <c r="P29" s="13" t="str">
        <f t="shared" si="6"/>
        <v>金</v>
      </c>
      <c r="Q29" s="13" t="str">
        <f t="shared" si="6"/>
        <v>土</v>
      </c>
      <c r="R29" s="13" t="str">
        <f t="shared" si="6"/>
        <v>日</v>
      </c>
      <c r="S29" s="13" t="str">
        <f t="shared" si="6"/>
        <v>月</v>
      </c>
      <c r="T29" s="13" t="str">
        <f t="shared" si="6"/>
        <v>火</v>
      </c>
      <c r="U29" s="13" t="str">
        <f t="shared" si="6"/>
        <v>水</v>
      </c>
      <c r="V29" s="13" t="str">
        <f t="shared" si="6"/>
        <v>木</v>
      </c>
      <c r="W29" s="13" t="str">
        <f t="shared" si="6"/>
        <v>金</v>
      </c>
      <c r="X29" s="13" t="str">
        <f t="shared" si="6"/>
        <v>土</v>
      </c>
      <c r="Y29" s="13" t="str">
        <f t="shared" si="6"/>
        <v>日</v>
      </c>
      <c r="Z29" s="13" t="str">
        <f t="shared" si="6"/>
        <v>月</v>
      </c>
      <c r="AA29" s="13" t="str">
        <f t="shared" si="6"/>
        <v>火</v>
      </c>
      <c r="AB29" s="13" t="str">
        <f t="shared" si="6"/>
        <v>水</v>
      </c>
      <c r="AC29" s="13" t="str">
        <f t="shared" si="6"/>
        <v>木</v>
      </c>
      <c r="AD29" s="13" t="str">
        <f t="shared" si="6"/>
        <v>金</v>
      </c>
      <c r="AE29" s="13" t="str">
        <f t="shared" si="6"/>
        <v>土</v>
      </c>
      <c r="AF29" s="13" t="str">
        <f t="shared" si="6"/>
        <v>日</v>
      </c>
      <c r="AG29" s="13" t="s">
        <v>17</v>
      </c>
      <c r="AH29" s="104"/>
      <c r="AI29" s="109"/>
      <c r="AK29" s="106"/>
      <c r="AL29" s="34" t="s">
        <v>25</v>
      </c>
      <c r="AM29" s="79">
        <f>IFERROR(+AM28/AM27,"")</f>
        <v>0.3</v>
      </c>
      <c r="AN29" s="39" t="str">
        <f>IF(AM29="","",IF(AM29&gt;=0.285,"4週8休以上",IF(AM29&lt;0.285,"4週8休未満")))</f>
        <v>4週8休以上</v>
      </c>
    </row>
    <row r="30" spans="2:63" s="1" customFormat="1" ht="60" customHeight="1" x14ac:dyDescent="0.15">
      <c r="B30" s="8" t="s">
        <v>6</v>
      </c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05"/>
      <c r="AI30" s="110"/>
      <c r="AK30" s="107" t="s">
        <v>4</v>
      </c>
      <c r="AL30" s="35" t="s">
        <v>16</v>
      </c>
      <c r="AM30" s="78">
        <f>COUNTIF(C32:AG32,"")+COUNTIF(C32:AG32,"●")</f>
        <v>30</v>
      </c>
      <c r="AN30" s="29"/>
      <c r="AP30" s="93"/>
      <c r="AQ30" s="93"/>
      <c r="AR30" s="93"/>
      <c r="AS30" s="93"/>
      <c r="AT30" s="93"/>
      <c r="AU30" s="93"/>
      <c r="AV30" s="93"/>
      <c r="AW30" s="93"/>
      <c r="AX30" s="93"/>
      <c r="AY30" s="93"/>
      <c r="AZ30" s="93"/>
      <c r="BA30" s="93"/>
      <c r="BB30" s="93"/>
      <c r="BC30" s="93"/>
      <c r="BD30" s="93"/>
      <c r="BE30" s="93"/>
      <c r="BF30" s="93"/>
      <c r="BG30" s="93"/>
      <c r="BH30" s="93"/>
      <c r="BI30" s="93"/>
      <c r="BJ30" s="93"/>
      <c r="BK30" s="93"/>
    </row>
    <row r="31" spans="2:63" s="72" customFormat="1" ht="14.25" thickBot="1" x14ac:dyDescent="0.2">
      <c r="B31" s="6" t="s">
        <v>3</v>
      </c>
      <c r="C31" s="13"/>
      <c r="D31" s="13"/>
      <c r="E31" s="13" t="s">
        <v>29</v>
      </c>
      <c r="F31" s="13" t="s">
        <v>29</v>
      </c>
      <c r="G31" s="13"/>
      <c r="H31" s="13"/>
      <c r="I31" s="13"/>
      <c r="J31" s="13"/>
      <c r="K31" s="13"/>
      <c r="L31" s="13" t="s">
        <v>29</v>
      </c>
      <c r="M31" s="13" t="s">
        <v>29</v>
      </c>
      <c r="N31" s="13"/>
      <c r="O31" s="13"/>
      <c r="P31" s="13"/>
      <c r="Q31" s="13"/>
      <c r="R31" s="13"/>
      <c r="S31" s="13" t="s">
        <v>29</v>
      </c>
      <c r="T31" s="13" t="s">
        <v>29</v>
      </c>
      <c r="U31" s="13"/>
      <c r="V31" s="13"/>
      <c r="W31" s="13"/>
      <c r="X31" s="13"/>
      <c r="Y31" s="13"/>
      <c r="Z31" s="13" t="s">
        <v>29</v>
      </c>
      <c r="AA31" s="13" t="s">
        <v>29</v>
      </c>
      <c r="AB31" s="13"/>
      <c r="AC31" s="13"/>
      <c r="AD31" s="13"/>
      <c r="AE31" s="13"/>
      <c r="AF31" s="13" t="s">
        <v>29</v>
      </c>
      <c r="AG31" s="13" t="s">
        <v>27</v>
      </c>
      <c r="AH31" s="9">
        <f>COUNTIF(C31:AG31,"○")</f>
        <v>9</v>
      </c>
      <c r="AI31" s="11">
        <f>+AH31+AI24</f>
        <v>15</v>
      </c>
      <c r="AK31" s="107"/>
      <c r="AL31" s="34" t="s">
        <v>24</v>
      </c>
      <c r="AM31" s="77">
        <f>COUNTIF(C32:AG32,"●")</f>
        <v>9</v>
      </c>
      <c r="AN31" s="24"/>
      <c r="AP31" s="94"/>
      <c r="AQ31" s="94"/>
      <c r="AR31" s="94"/>
      <c r="AS31" s="94"/>
      <c r="AT31" s="94"/>
      <c r="AU31" s="94"/>
      <c r="AV31" s="94"/>
      <c r="AW31" s="94"/>
      <c r="AX31" s="94"/>
      <c r="AY31" s="94"/>
      <c r="AZ31" s="94"/>
      <c r="BA31" s="94"/>
      <c r="BB31" s="94"/>
      <c r="BC31" s="94"/>
      <c r="BD31" s="94"/>
      <c r="BE31" s="94"/>
      <c r="BF31" s="94"/>
      <c r="BG31" s="94"/>
      <c r="BH31" s="94"/>
      <c r="BI31" s="94"/>
      <c r="BJ31" s="94"/>
      <c r="BK31" s="94"/>
    </row>
    <row r="32" spans="2:63" s="72" customFormat="1" ht="14.25" thickBot="1" x14ac:dyDescent="0.2">
      <c r="B32" s="7" t="s">
        <v>4</v>
      </c>
      <c r="C32" s="15"/>
      <c r="D32" s="15"/>
      <c r="E32" s="15" t="s">
        <v>7</v>
      </c>
      <c r="F32" s="15" t="s">
        <v>7</v>
      </c>
      <c r="G32" s="15"/>
      <c r="H32" s="15"/>
      <c r="I32" s="15"/>
      <c r="J32" s="15"/>
      <c r="K32" s="15"/>
      <c r="L32" s="15" t="s">
        <v>7</v>
      </c>
      <c r="M32" s="15" t="s">
        <v>7</v>
      </c>
      <c r="N32" s="15" t="s">
        <v>7</v>
      </c>
      <c r="O32" s="15"/>
      <c r="P32" s="15"/>
      <c r="Q32" s="15"/>
      <c r="R32" s="15"/>
      <c r="S32" s="15"/>
      <c r="T32" s="15" t="s">
        <v>7</v>
      </c>
      <c r="U32" s="15"/>
      <c r="V32" s="15"/>
      <c r="W32" s="15"/>
      <c r="X32" s="15"/>
      <c r="Y32" s="15"/>
      <c r="Z32" s="15" t="s">
        <v>7</v>
      </c>
      <c r="AA32" s="15" t="s">
        <v>7</v>
      </c>
      <c r="AB32" s="15"/>
      <c r="AC32" s="15"/>
      <c r="AD32" s="15"/>
      <c r="AE32" s="15"/>
      <c r="AF32" s="15" t="s">
        <v>7</v>
      </c>
      <c r="AG32" s="15" t="s">
        <v>27</v>
      </c>
      <c r="AH32" s="10">
        <f>COUNTIF(C32:AG32,"●")</f>
        <v>9</v>
      </c>
      <c r="AI32" s="12">
        <f>+AH32+AI25</f>
        <v>15</v>
      </c>
      <c r="AK32" s="107"/>
      <c r="AL32" s="34" t="s">
        <v>25</v>
      </c>
      <c r="AM32" s="79">
        <f>IFERROR(+AM31/AM30,"")</f>
        <v>0.3</v>
      </c>
      <c r="AN32" s="39" t="str">
        <f>IF(AM32="","",IF(AM32&gt;=0.285,"4週8休以上",IF(AM32&lt;0.285,"4週8休未満")))</f>
        <v>4週8休以上</v>
      </c>
      <c r="AP32" s="94"/>
      <c r="AQ32" s="94"/>
      <c r="AR32" s="94"/>
      <c r="AS32" s="94"/>
      <c r="AT32" s="94"/>
      <c r="AU32" s="94"/>
      <c r="AV32" s="94"/>
      <c r="AW32" s="94"/>
      <c r="AX32" s="94"/>
      <c r="AY32" s="94"/>
      <c r="AZ32" s="94"/>
      <c r="BA32" s="94"/>
      <c r="BB32" s="94"/>
      <c r="BC32" s="94"/>
      <c r="BD32" s="94"/>
      <c r="BE32" s="94"/>
      <c r="BF32" s="94"/>
      <c r="BG32" s="94"/>
      <c r="BH32" s="94"/>
      <c r="BI32" s="94"/>
      <c r="BJ32" s="94"/>
      <c r="BK32" s="94"/>
    </row>
    <row r="33" spans="2:63" ht="14.25" thickBot="1" x14ac:dyDescent="0.2">
      <c r="AM33" s="21"/>
    </row>
    <row r="34" spans="2:63" ht="13.5" customHeight="1" x14ac:dyDescent="0.15">
      <c r="B34" s="5" t="s">
        <v>1</v>
      </c>
      <c r="C34" s="100">
        <f>C27+MONTH(1)</f>
        <v>7</v>
      </c>
      <c r="D34" s="101"/>
      <c r="E34" s="101"/>
      <c r="F34" s="101"/>
      <c r="G34" s="101"/>
      <c r="H34" s="101"/>
      <c r="I34" s="101"/>
      <c r="J34" s="101"/>
      <c r="K34" s="101"/>
      <c r="L34" s="101"/>
      <c r="M34" s="101"/>
      <c r="N34" s="101"/>
      <c r="O34" s="101"/>
      <c r="P34" s="101"/>
      <c r="Q34" s="101"/>
      <c r="R34" s="101"/>
      <c r="S34" s="101"/>
      <c r="T34" s="101"/>
      <c r="U34" s="101"/>
      <c r="V34" s="101"/>
      <c r="W34" s="101"/>
      <c r="X34" s="101"/>
      <c r="Y34" s="101"/>
      <c r="Z34" s="101"/>
      <c r="AA34" s="101"/>
      <c r="AB34" s="101"/>
      <c r="AC34" s="101"/>
      <c r="AD34" s="101"/>
      <c r="AE34" s="101"/>
      <c r="AF34" s="101"/>
      <c r="AG34" s="101"/>
      <c r="AH34" s="103" t="s">
        <v>12</v>
      </c>
      <c r="AI34" s="108" t="s">
        <v>13</v>
      </c>
      <c r="AK34" s="106" t="s">
        <v>3</v>
      </c>
      <c r="AL34" s="36" t="s">
        <v>16</v>
      </c>
      <c r="AM34" s="37">
        <f>COUNTIF(C38:AG38,"")+COUNTIF(C38:AG38,"○")</f>
        <v>31</v>
      </c>
    </row>
    <row r="35" spans="2:63" ht="14.25" thickBot="1" x14ac:dyDescent="0.2">
      <c r="B35" s="6" t="s">
        <v>2</v>
      </c>
      <c r="C35" s="26">
        <f>DATE($M$6,C34,1)</f>
        <v>45474</v>
      </c>
      <c r="D35" s="26">
        <f>C35+1</f>
        <v>45475</v>
      </c>
      <c r="E35" s="26">
        <f t="shared" ref="E35:AG35" si="7">D35+1</f>
        <v>45476</v>
      </c>
      <c r="F35" s="26">
        <f t="shared" si="7"/>
        <v>45477</v>
      </c>
      <c r="G35" s="26">
        <f t="shared" si="7"/>
        <v>45478</v>
      </c>
      <c r="H35" s="26">
        <f t="shared" si="7"/>
        <v>45479</v>
      </c>
      <c r="I35" s="26">
        <f t="shared" si="7"/>
        <v>45480</v>
      </c>
      <c r="J35" s="26">
        <f t="shared" si="7"/>
        <v>45481</v>
      </c>
      <c r="K35" s="26">
        <f t="shared" si="7"/>
        <v>45482</v>
      </c>
      <c r="L35" s="26">
        <f t="shared" si="7"/>
        <v>45483</v>
      </c>
      <c r="M35" s="26">
        <f t="shared" si="7"/>
        <v>45484</v>
      </c>
      <c r="N35" s="26">
        <f t="shared" si="7"/>
        <v>45485</v>
      </c>
      <c r="O35" s="26">
        <f t="shared" si="7"/>
        <v>45486</v>
      </c>
      <c r="P35" s="26">
        <f t="shared" si="7"/>
        <v>45487</v>
      </c>
      <c r="Q35" s="26">
        <f t="shared" si="7"/>
        <v>45488</v>
      </c>
      <c r="R35" s="26">
        <f t="shared" si="7"/>
        <v>45489</v>
      </c>
      <c r="S35" s="26">
        <f t="shared" si="7"/>
        <v>45490</v>
      </c>
      <c r="T35" s="26">
        <f t="shared" si="7"/>
        <v>45491</v>
      </c>
      <c r="U35" s="26">
        <f t="shared" si="7"/>
        <v>45492</v>
      </c>
      <c r="V35" s="26">
        <f t="shared" si="7"/>
        <v>45493</v>
      </c>
      <c r="W35" s="26">
        <f t="shared" si="7"/>
        <v>45494</v>
      </c>
      <c r="X35" s="26">
        <f t="shared" si="7"/>
        <v>45495</v>
      </c>
      <c r="Y35" s="26">
        <f t="shared" si="7"/>
        <v>45496</v>
      </c>
      <c r="Z35" s="26">
        <f t="shared" si="7"/>
        <v>45497</v>
      </c>
      <c r="AA35" s="26">
        <f t="shared" si="7"/>
        <v>45498</v>
      </c>
      <c r="AB35" s="26">
        <f t="shared" si="7"/>
        <v>45499</v>
      </c>
      <c r="AC35" s="26">
        <f t="shared" si="7"/>
        <v>45500</v>
      </c>
      <c r="AD35" s="26">
        <f t="shared" si="7"/>
        <v>45501</v>
      </c>
      <c r="AE35" s="26">
        <f t="shared" si="7"/>
        <v>45502</v>
      </c>
      <c r="AF35" s="26">
        <f t="shared" si="7"/>
        <v>45503</v>
      </c>
      <c r="AG35" s="26">
        <f t="shared" si="7"/>
        <v>45504</v>
      </c>
      <c r="AH35" s="104"/>
      <c r="AI35" s="109"/>
      <c r="AK35" s="106"/>
      <c r="AL35" s="34" t="s">
        <v>24</v>
      </c>
      <c r="AM35" s="77">
        <f>COUNTIF(C38:AG38,"○")</f>
        <v>10</v>
      </c>
    </row>
    <row r="36" spans="2:63" ht="14.25" thickBot="1" x14ac:dyDescent="0.2">
      <c r="B36" s="6" t="s">
        <v>5</v>
      </c>
      <c r="C36" s="13" t="str">
        <f>TEXT(WEEKDAY(+C35),"aaa")</f>
        <v>月</v>
      </c>
      <c r="D36" s="13" t="str">
        <f t="shared" ref="D36:AG36" si="8">TEXT(WEEKDAY(+D35),"aaa")</f>
        <v>火</v>
      </c>
      <c r="E36" s="13" t="str">
        <f t="shared" si="8"/>
        <v>水</v>
      </c>
      <c r="F36" s="13" t="str">
        <f t="shared" si="8"/>
        <v>木</v>
      </c>
      <c r="G36" s="13" t="str">
        <f t="shared" si="8"/>
        <v>金</v>
      </c>
      <c r="H36" s="13" t="str">
        <f t="shared" si="8"/>
        <v>土</v>
      </c>
      <c r="I36" s="13" t="str">
        <f t="shared" si="8"/>
        <v>日</v>
      </c>
      <c r="J36" s="13" t="str">
        <f t="shared" si="8"/>
        <v>月</v>
      </c>
      <c r="K36" s="13" t="str">
        <f t="shared" si="8"/>
        <v>火</v>
      </c>
      <c r="L36" s="13" t="str">
        <f t="shared" si="8"/>
        <v>水</v>
      </c>
      <c r="M36" s="13" t="str">
        <f t="shared" si="8"/>
        <v>木</v>
      </c>
      <c r="N36" s="13" t="str">
        <f t="shared" si="8"/>
        <v>金</v>
      </c>
      <c r="O36" s="13" t="str">
        <f t="shared" si="8"/>
        <v>土</v>
      </c>
      <c r="P36" s="13" t="str">
        <f t="shared" si="8"/>
        <v>日</v>
      </c>
      <c r="Q36" s="13" t="str">
        <f t="shared" si="8"/>
        <v>月</v>
      </c>
      <c r="R36" s="13" t="str">
        <f t="shared" si="8"/>
        <v>火</v>
      </c>
      <c r="S36" s="13" t="str">
        <f t="shared" si="8"/>
        <v>水</v>
      </c>
      <c r="T36" s="13" t="str">
        <f t="shared" si="8"/>
        <v>木</v>
      </c>
      <c r="U36" s="13" t="str">
        <f t="shared" si="8"/>
        <v>金</v>
      </c>
      <c r="V36" s="13" t="str">
        <f t="shared" si="8"/>
        <v>土</v>
      </c>
      <c r="W36" s="13" t="str">
        <f t="shared" si="8"/>
        <v>日</v>
      </c>
      <c r="X36" s="13" t="str">
        <f t="shared" si="8"/>
        <v>月</v>
      </c>
      <c r="Y36" s="13" t="str">
        <f t="shared" si="8"/>
        <v>火</v>
      </c>
      <c r="Z36" s="13" t="str">
        <f t="shared" si="8"/>
        <v>水</v>
      </c>
      <c r="AA36" s="13" t="str">
        <f t="shared" si="8"/>
        <v>木</v>
      </c>
      <c r="AB36" s="13" t="str">
        <f t="shared" si="8"/>
        <v>金</v>
      </c>
      <c r="AC36" s="13" t="str">
        <f t="shared" si="8"/>
        <v>土</v>
      </c>
      <c r="AD36" s="13" t="str">
        <f t="shared" si="8"/>
        <v>日</v>
      </c>
      <c r="AE36" s="13" t="str">
        <f t="shared" si="8"/>
        <v>月</v>
      </c>
      <c r="AF36" s="13" t="str">
        <f t="shared" si="8"/>
        <v>火</v>
      </c>
      <c r="AG36" s="13" t="str">
        <f t="shared" si="8"/>
        <v>水</v>
      </c>
      <c r="AH36" s="104"/>
      <c r="AI36" s="109"/>
      <c r="AK36" s="106"/>
      <c r="AL36" s="34" t="s">
        <v>25</v>
      </c>
      <c r="AM36" s="79">
        <f>IFERROR(+AM35/AM34,"")</f>
        <v>0.32258064516129031</v>
      </c>
      <c r="AN36" s="39" t="str">
        <f>IF(AM36="","",IF(AM36&gt;=0.285,"4週8休以上",IF(AM36&lt;0.285,"4週8休未満")))</f>
        <v>4週8休以上</v>
      </c>
    </row>
    <row r="37" spans="2:63" s="1" customFormat="1" ht="60" customHeight="1" x14ac:dyDescent="0.15">
      <c r="B37" s="8" t="s">
        <v>6</v>
      </c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05"/>
      <c r="AI37" s="110"/>
      <c r="AK37" s="107" t="s">
        <v>4</v>
      </c>
      <c r="AL37" s="35" t="s">
        <v>16</v>
      </c>
      <c r="AM37" s="78">
        <f>COUNTIF(C39:AG39,"")+COUNTIF(C39:AG39,"●")</f>
        <v>31</v>
      </c>
      <c r="AN37" s="29"/>
      <c r="AP37" s="93"/>
      <c r="AQ37" s="93"/>
      <c r="AR37" s="93"/>
      <c r="AS37" s="93"/>
      <c r="AT37" s="93"/>
      <c r="AU37" s="93"/>
      <c r="AV37" s="93"/>
      <c r="AW37" s="93"/>
      <c r="AX37" s="93"/>
      <c r="AY37" s="93"/>
      <c r="AZ37" s="93"/>
      <c r="BA37" s="93"/>
      <c r="BB37" s="93"/>
      <c r="BC37" s="93"/>
      <c r="BD37" s="93"/>
      <c r="BE37" s="93"/>
      <c r="BF37" s="93"/>
      <c r="BG37" s="93"/>
      <c r="BH37" s="93"/>
      <c r="BI37" s="93"/>
      <c r="BJ37" s="93"/>
      <c r="BK37" s="93"/>
    </row>
    <row r="38" spans="2:63" s="72" customFormat="1" ht="14.25" thickBot="1" x14ac:dyDescent="0.2">
      <c r="B38" s="6" t="s">
        <v>3</v>
      </c>
      <c r="C38" s="13" t="s">
        <v>29</v>
      </c>
      <c r="D38" s="13" t="s">
        <v>29</v>
      </c>
      <c r="E38" s="13"/>
      <c r="F38" s="13"/>
      <c r="G38" s="13"/>
      <c r="H38" s="13"/>
      <c r="I38" s="13"/>
      <c r="J38" s="13" t="s">
        <v>29</v>
      </c>
      <c r="K38" s="13" t="s">
        <v>29</v>
      </c>
      <c r="L38" s="13"/>
      <c r="M38" s="13"/>
      <c r="N38" s="13"/>
      <c r="O38" s="13"/>
      <c r="P38" s="13"/>
      <c r="Q38" s="13" t="s">
        <v>29</v>
      </c>
      <c r="R38" s="13" t="s">
        <v>29</v>
      </c>
      <c r="S38" s="13"/>
      <c r="T38" s="13"/>
      <c r="U38" s="13"/>
      <c r="V38" s="13"/>
      <c r="W38" s="13"/>
      <c r="X38" s="13" t="s">
        <v>29</v>
      </c>
      <c r="Y38" s="13" t="s">
        <v>29</v>
      </c>
      <c r="Z38" s="13"/>
      <c r="AA38" s="13"/>
      <c r="AB38" s="13"/>
      <c r="AC38" s="13"/>
      <c r="AD38" s="13"/>
      <c r="AE38" s="13" t="s">
        <v>29</v>
      </c>
      <c r="AF38" s="13" t="s">
        <v>29</v>
      </c>
      <c r="AG38" s="13"/>
      <c r="AH38" s="9">
        <f>COUNTIF(C38:AG38,"○")</f>
        <v>10</v>
      </c>
      <c r="AI38" s="11">
        <f>+AH38+AI31</f>
        <v>25</v>
      </c>
      <c r="AK38" s="107"/>
      <c r="AL38" s="34" t="s">
        <v>24</v>
      </c>
      <c r="AM38" s="77">
        <f>COUNTIF(C39:AG39,"●")</f>
        <v>10</v>
      </c>
      <c r="AN38" s="24"/>
      <c r="AP38" s="94"/>
      <c r="AQ38" s="94"/>
      <c r="AR38" s="94"/>
      <c r="AS38" s="94"/>
      <c r="AT38" s="94"/>
      <c r="AU38" s="94"/>
      <c r="AV38" s="94"/>
      <c r="AW38" s="94"/>
      <c r="AX38" s="94"/>
      <c r="AY38" s="94"/>
      <c r="AZ38" s="94"/>
      <c r="BA38" s="94"/>
      <c r="BB38" s="94"/>
      <c r="BC38" s="94"/>
      <c r="BD38" s="94"/>
      <c r="BE38" s="94"/>
      <c r="BF38" s="94"/>
      <c r="BG38" s="94"/>
      <c r="BH38" s="94"/>
      <c r="BI38" s="94"/>
      <c r="BJ38" s="94"/>
      <c r="BK38" s="94"/>
    </row>
    <row r="39" spans="2:63" s="72" customFormat="1" ht="14.25" thickBot="1" x14ac:dyDescent="0.2">
      <c r="B39" s="7" t="s">
        <v>4</v>
      </c>
      <c r="C39" s="15" t="s">
        <v>7</v>
      </c>
      <c r="D39" s="15" t="s">
        <v>7</v>
      </c>
      <c r="E39" s="15"/>
      <c r="F39" s="15"/>
      <c r="G39" s="15"/>
      <c r="H39" s="15"/>
      <c r="I39" s="15"/>
      <c r="J39" s="15" t="s">
        <v>7</v>
      </c>
      <c r="K39" s="15" t="s">
        <v>7</v>
      </c>
      <c r="L39" s="15"/>
      <c r="M39" s="15"/>
      <c r="N39" s="15"/>
      <c r="O39" s="15"/>
      <c r="P39" s="15"/>
      <c r="Q39" s="15" t="s">
        <v>7</v>
      </c>
      <c r="R39" s="15" t="s">
        <v>7</v>
      </c>
      <c r="S39" s="15"/>
      <c r="T39" s="15"/>
      <c r="U39" s="15"/>
      <c r="V39" s="15"/>
      <c r="W39" s="15"/>
      <c r="X39" s="15" t="s">
        <v>7</v>
      </c>
      <c r="Y39" s="15" t="s">
        <v>7</v>
      </c>
      <c r="Z39" s="15"/>
      <c r="AA39" s="15"/>
      <c r="AB39" s="15"/>
      <c r="AC39" s="15"/>
      <c r="AD39" s="15"/>
      <c r="AE39" s="15" t="s">
        <v>7</v>
      </c>
      <c r="AF39" s="15" t="s">
        <v>7</v>
      </c>
      <c r="AG39" s="15"/>
      <c r="AH39" s="10">
        <f>COUNTIF(C39:AG39,"●")</f>
        <v>10</v>
      </c>
      <c r="AI39" s="12">
        <f>+AH39+AI32</f>
        <v>25</v>
      </c>
      <c r="AK39" s="107"/>
      <c r="AL39" s="34" t="s">
        <v>25</v>
      </c>
      <c r="AM39" s="79">
        <f>IFERROR(+AM38/AM37,"")</f>
        <v>0.32258064516129031</v>
      </c>
      <c r="AN39" s="39" t="str">
        <f>IF(AM39="","",IF(AM39&gt;=0.285,"4週8休以上",IF(AM39&lt;0.285,"4週8休未満")))</f>
        <v>4週8休以上</v>
      </c>
      <c r="AP39" s="94"/>
      <c r="AQ39" s="94"/>
      <c r="AR39" s="94"/>
      <c r="AS39" s="94"/>
      <c r="AT39" s="94"/>
      <c r="AU39" s="94"/>
      <c r="AV39" s="94"/>
      <c r="AW39" s="94"/>
      <c r="AX39" s="94"/>
      <c r="AY39" s="94"/>
      <c r="AZ39" s="94"/>
      <c r="BA39" s="94"/>
      <c r="BB39" s="94"/>
      <c r="BC39" s="94"/>
      <c r="BD39" s="94"/>
      <c r="BE39" s="94"/>
      <c r="BF39" s="94"/>
      <c r="BG39" s="94"/>
      <c r="BH39" s="94"/>
      <c r="BI39" s="94"/>
      <c r="BJ39" s="94"/>
      <c r="BK39" s="94"/>
    </row>
    <row r="40" spans="2:63" ht="14.25" thickBot="1" x14ac:dyDescent="0.2">
      <c r="AM40" s="21"/>
    </row>
    <row r="41" spans="2:63" ht="13.5" customHeight="1" x14ac:dyDescent="0.15">
      <c r="B41" s="5" t="s">
        <v>1</v>
      </c>
      <c r="C41" s="100">
        <f>C34+MONTH(1)</f>
        <v>8</v>
      </c>
      <c r="D41" s="101"/>
      <c r="E41" s="101"/>
      <c r="F41" s="101"/>
      <c r="G41" s="101"/>
      <c r="H41" s="101"/>
      <c r="I41" s="101"/>
      <c r="J41" s="101"/>
      <c r="K41" s="101"/>
      <c r="L41" s="101"/>
      <c r="M41" s="101"/>
      <c r="N41" s="101"/>
      <c r="O41" s="101"/>
      <c r="P41" s="101"/>
      <c r="Q41" s="101"/>
      <c r="R41" s="101"/>
      <c r="S41" s="101"/>
      <c r="T41" s="101"/>
      <c r="U41" s="101"/>
      <c r="V41" s="101"/>
      <c r="W41" s="101"/>
      <c r="X41" s="101"/>
      <c r="Y41" s="101"/>
      <c r="Z41" s="101"/>
      <c r="AA41" s="101"/>
      <c r="AB41" s="101"/>
      <c r="AC41" s="101"/>
      <c r="AD41" s="101"/>
      <c r="AE41" s="101"/>
      <c r="AF41" s="101"/>
      <c r="AG41" s="101"/>
      <c r="AH41" s="103" t="s">
        <v>12</v>
      </c>
      <c r="AI41" s="108" t="s">
        <v>13</v>
      </c>
      <c r="AK41" s="106" t="s">
        <v>3</v>
      </c>
      <c r="AL41" s="36" t="s">
        <v>16</v>
      </c>
      <c r="AM41" s="37">
        <f>COUNTIF(C45:AG45,"")+COUNTIF(C45:AG45,"○")</f>
        <v>28</v>
      </c>
    </row>
    <row r="42" spans="2:63" ht="14.25" thickBot="1" x14ac:dyDescent="0.2">
      <c r="B42" s="6" t="s">
        <v>2</v>
      </c>
      <c r="C42" s="26">
        <f>DATE($M$6,C41,1)</f>
        <v>45505</v>
      </c>
      <c r="D42" s="26">
        <f>C42+1</f>
        <v>45506</v>
      </c>
      <c r="E42" s="26">
        <f t="shared" ref="E42:AG42" si="9">D42+1</f>
        <v>45507</v>
      </c>
      <c r="F42" s="26">
        <f t="shared" si="9"/>
        <v>45508</v>
      </c>
      <c r="G42" s="26">
        <f t="shared" si="9"/>
        <v>45509</v>
      </c>
      <c r="H42" s="26">
        <f t="shared" si="9"/>
        <v>45510</v>
      </c>
      <c r="I42" s="26">
        <f t="shared" si="9"/>
        <v>45511</v>
      </c>
      <c r="J42" s="26">
        <f t="shared" si="9"/>
        <v>45512</v>
      </c>
      <c r="K42" s="26">
        <f t="shared" si="9"/>
        <v>45513</v>
      </c>
      <c r="L42" s="26">
        <f t="shared" si="9"/>
        <v>45514</v>
      </c>
      <c r="M42" s="26">
        <f t="shared" si="9"/>
        <v>45515</v>
      </c>
      <c r="N42" s="26">
        <f t="shared" si="9"/>
        <v>45516</v>
      </c>
      <c r="O42" s="30">
        <f t="shared" si="9"/>
        <v>45517</v>
      </c>
      <c r="P42" s="30">
        <f t="shared" si="9"/>
        <v>45518</v>
      </c>
      <c r="Q42" s="30">
        <f t="shared" si="9"/>
        <v>45519</v>
      </c>
      <c r="R42" s="26">
        <f t="shared" si="9"/>
        <v>45520</v>
      </c>
      <c r="S42" s="26">
        <f t="shared" si="9"/>
        <v>45521</v>
      </c>
      <c r="T42" s="26">
        <f t="shared" si="9"/>
        <v>45522</v>
      </c>
      <c r="U42" s="26">
        <f t="shared" si="9"/>
        <v>45523</v>
      </c>
      <c r="V42" s="26">
        <f t="shared" si="9"/>
        <v>45524</v>
      </c>
      <c r="W42" s="26">
        <f t="shared" si="9"/>
        <v>45525</v>
      </c>
      <c r="X42" s="26">
        <f t="shared" si="9"/>
        <v>45526</v>
      </c>
      <c r="Y42" s="26">
        <f t="shared" si="9"/>
        <v>45527</v>
      </c>
      <c r="Z42" s="26">
        <f t="shared" si="9"/>
        <v>45528</v>
      </c>
      <c r="AA42" s="26">
        <f t="shared" si="9"/>
        <v>45529</v>
      </c>
      <c r="AB42" s="26">
        <f t="shared" si="9"/>
        <v>45530</v>
      </c>
      <c r="AC42" s="26">
        <f t="shared" si="9"/>
        <v>45531</v>
      </c>
      <c r="AD42" s="26">
        <f t="shared" si="9"/>
        <v>45532</v>
      </c>
      <c r="AE42" s="26">
        <f t="shared" si="9"/>
        <v>45533</v>
      </c>
      <c r="AF42" s="26">
        <f t="shared" si="9"/>
        <v>45534</v>
      </c>
      <c r="AG42" s="26">
        <f t="shared" si="9"/>
        <v>45535</v>
      </c>
      <c r="AH42" s="104"/>
      <c r="AI42" s="109"/>
      <c r="AK42" s="106"/>
      <c r="AL42" s="34" t="s">
        <v>24</v>
      </c>
      <c r="AM42" s="77">
        <f>COUNTIF(C45:AG45,"○")</f>
        <v>8</v>
      </c>
    </row>
    <row r="43" spans="2:63" ht="14.25" thickBot="1" x14ac:dyDescent="0.2">
      <c r="B43" s="6" t="s">
        <v>5</v>
      </c>
      <c r="C43" s="13" t="str">
        <f>TEXT(WEEKDAY(+C42),"aaa")</f>
        <v>木</v>
      </c>
      <c r="D43" s="13" t="str">
        <f t="shared" ref="D43:AG43" si="10">TEXT(WEEKDAY(+D42),"aaa")</f>
        <v>金</v>
      </c>
      <c r="E43" s="13" t="str">
        <f t="shared" si="10"/>
        <v>土</v>
      </c>
      <c r="F43" s="13" t="str">
        <f t="shared" si="10"/>
        <v>日</v>
      </c>
      <c r="G43" s="13" t="str">
        <f t="shared" si="10"/>
        <v>月</v>
      </c>
      <c r="H43" s="13" t="str">
        <f t="shared" si="10"/>
        <v>火</v>
      </c>
      <c r="I43" s="13" t="str">
        <f t="shared" si="10"/>
        <v>水</v>
      </c>
      <c r="J43" s="13" t="str">
        <f t="shared" si="10"/>
        <v>木</v>
      </c>
      <c r="K43" s="13" t="str">
        <f t="shared" si="10"/>
        <v>金</v>
      </c>
      <c r="L43" s="13" t="str">
        <f t="shared" si="10"/>
        <v>土</v>
      </c>
      <c r="M43" s="13" t="str">
        <f t="shared" si="10"/>
        <v>日</v>
      </c>
      <c r="N43" s="13" t="str">
        <f t="shared" si="10"/>
        <v>月</v>
      </c>
      <c r="O43" s="31" t="str">
        <f t="shared" si="10"/>
        <v>火</v>
      </c>
      <c r="P43" s="31" t="str">
        <f t="shared" si="10"/>
        <v>水</v>
      </c>
      <c r="Q43" s="31" t="str">
        <f t="shared" si="10"/>
        <v>木</v>
      </c>
      <c r="R43" s="13" t="str">
        <f t="shared" si="10"/>
        <v>金</v>
      </c>
      <c r="S43" s="13" t="str">
        <f t="shared" si="10"/>
        <v>土</v>
      </c>
      <c r="T43" s="13" t="str">
        <f t="shared" si="10"/>
        <v>日</v>
      </c>
      <c r="U43" s="13" t="str">
        <f t="shared" si="10"/>
        <v>月</v>
      </c>
      <c r="V43" s="13" t="str">
        <f t="shared" si="10"/>
        <v>火</v>
      </c>
      <c r="W43" s="13" t="str">
        <f t="shared" si="10"/>
        <v>水</v>
      </c>
      <c r="X43" s="13" t="str">
        <f t="shared" si="10"/>
        <v>木</v>
      </c>
      <c r="Y43" s="13" t="str">
        <f t="shared" si="10"/>
        <v>金</v>
      </c>
      <c r="Z43" s="13" t="str">
        <f t="shared" si="10"/>
        <v>土</v>
      </c>
      <c r="AA43" s="13" t="str">
        <f t="shared" si="10"/>
        <v>日</v>
      </c>
      <c r="AB43" s="13" t="str">
        <f t="shared" si="10"/>
        <v>月</v>
      </c>
      <c r="AC43" s="13" t="str">
        <f t="shared" si="10"/>
        <v>火</v>
      </c>
      <c r="AD43" s="13" t="str">
        <f t="shared" si="10"/>
        <v>水</v>
      </c>
      <c r="AE43" s="13" t="str">
        <f t="shared" si="10"/>
        <v>木</v>
      </c>
      <c r="AF43" s="13" t="str">
        <f t="shared" si="10"/>
        <v>金</v>
      </c>
      <c r="AG43" s="13" t="str">
        <f t="shared" si="10"/>
        <v>土</v>
      </c>
      <c r="AH43" s="104"/>
      <c r="AI43" s="109"/>
      <c r="AK43" s="106"/>
      <c r="AL43" s="34" t="s">
        <v>25</v>
      </c>
      <c r="AM43" s="79">
        <f>IFERROR(+AM42/AM41,"")</f>
        <v>0.2857142857142857</v>
      </c>
      <c r="AN43" s="39" t="str">
        <f>IF(AM43="","",IF(AM43&gt;=0.285,"4週8休以上",IF(AM43&lt;0.285,"4週8休未満")))</f>
        <v>4週8休以上</v>
      </c>
    </row>
    <row r="44" spans="2:63" s="1" customFormat="1" ht="60" customHeight="1" x14ac:dyDescent="0.15">
      <c r="B44" s="8" t="s">
        <v>6</v>
      </c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32"/>
      <c r="P44" s="32"/>
      <c r="Q44" s="32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4"/>
      <c r="AG44" s="14"/>
      <c r="AH44" s="105"/>
      <c r="AI44" s="110"/>
      <c r="AK44" s="107" t="s">
        <v>4</v>
      </c>
      <c r="AL44" s="35" t="s">
        <v>16</v>
      </c>
      <c r="AM44" s="78">
        <f>COUNTIF(C46:AG46,"")+COUNTIF(C46:AG46,"●")</f>
        <v>28</v>
      </c>
      <c r="AN44" s="29"/>
      <c r="AP44" s="93"/>
      <c r="AQ44" s="93"/>
      <c r="AR44" s="93"/>
      <c r="AS44" s="93"/>
      <c r="AT44" s="93"/>
      <c r="AU44" s="93"/>
      <c r="AV44" s="93"/>
      <c r="AW44" s="93"/>
      <c r="AX44" s="93"/>
      <c r="AY44" s="93"/>
      <c r="AZ44" s="93"/>
      <c r="BA44" s="93"/>
      <c r="BB44" s="93"/>
      <c r="BC44" s="93"/>
      <c r="BD44" s="93"/>
      <c r="BE44" s="93"/>
      <c r="BF44" s="93"/>
      <c r="BG44" s="93"/>
      <c r="BH44" s="93"/>
      <c r="BI44" s="93"/>
      <c r="BJ44" s="93"/>
      <c r="BK44" s="93"/>
    </row>
    <row r="45" spans="2:63" s="72" customFormat="1" ht="14.25" thickBot="1" x14ac:dyDescent="0.2">
      <c r="B45" s="6" t="s">
        <v>3</v>
      </c>
      <c r="C45" s="13"/>
      <c r="D45" s="13"/>
      <c r="E45" s="13"/>
      <c r="F45" s="13"/>
      <c r="G45" s="13" t="s">
        <v>29</v>
      </c>
      <c r="H45" s="13" t="s">
        <v>29</v>
      </c>
      <c r="I45" s="13"/>
      <c r="J45" s="13"/>
      <c r="K45" s="13"/>
      <c r="L45" s="13"/>
      <c r="M45" s="13"/>
      <c r="N45" s="13" t="s">
        <v>29</v>
      </c>
      <c r="O45" s="31" t="s">
        <v>27</v>
      </c>
      <c r="P45" s="31" t="s">
        <v>27</v>
      </c>
      <c r="Q45" s="31" t="s">
        <v>27</v>
      </c>
      <c r="R45" s="13"/>
      <c r="S45" s="13"/>
      <c r="T45" s="13"/>
      <c r="U45" s="13" t="s">
        <v>29</v>
      </c>
      <c r="V45" s="13" t="s">
        <v>29</v>
      </c>
      <c r="W45" s="13"/>
      <c r="X45" s="13"/>
      <c r="Y45" s="13"/>
      <c r="Z45" s="13"/>
      <c r="AA45" s="13" t="s">
        <v>29</v>
      </c>
      <c r="AB45" s="13" t="s">
        <v>29</v>
      </c>
      <c r="AC45" s="13" t="s">
        <v>29</v>
      </c>
      <c r="AD45" s="13"/>
      <c r="AE45" s="13"/>
      <c r="AF45" s="13"/>
      <c r="AG45" s="13"/>
      <c r="AH45" s="9">
        <f>COUNTIF(C45:AG45,"○")</f>
        <v>8</v>
      </c>
      <c r="AI45" s="11">
        <f>+AH45+AI38</f>
        <v>33</v>
      </c>
      <c r="AK45" s="107"/>
      <c r="AL45" s="34" t="s">
        <v>24</v>
      </c>
      <c r="AM45" s="77">
        <f>COUNTIF(C46:AG46,"●")</f>
        <v>8</v>
      </c>
      <c r="AN45" s="24"/>
      <c r="AP45" s="94"/>
      <c r="AQ45" s="94"/>
      <c r="AR45" s="94"/>
      <c r="AS45" s="94"/>
      <c r="AT45" s="94"/>
      <c r="AU45" s="94"/>
      <c r="AV45" s="94"/>
      <c r="AW45" s="94"/>
      <c r="AX45" s="94"/>
      <c r="AY45" s="94"/>
      <c r="AZ45" s="94"/>
      <c r="BA45" s="94"/>
      <c r="BB45" s="94"/>
      <c r="BC45" s="94"/>
      <c r="BD45" s="94"/>
      <c r="BE45" s="94"/>
      <c r="BF45" s="94"/>
      <c r="BG45" s="94"/>
      <c r="BH45" s="94"/>
      <c r="BI45" s="94"/>
      <c r="BJ45" s="94"/>
      <c r="BK45" s="94"/>
    </row>
    <row r="46" spans="2:63" s="72" customFormat="1" ht="14.25" thickBot="1" x14ac:dyDescent="0.2">
      <c r="B46" s="7" t="s">
        <v>4</v>
      </c>
      <c r="C46" s="15"/>
      <c r="D46" s="15"/>
      <c r="E46" s="15"/>
      <c r="F46" s="15"/>
      <c r="G46" s="15" t="s">
        <v>7</v>
      </c>
      <c r="H46" s="15" t="s">
        <v>7</v>
      </c>
      <c r="I46" s="15"/>
      <c r="J46" s="15"/>
      <c r="K46" s="15"/>
      <c r="L46" s="15"/>
      <c r="M46" s="15"/>
      <c r="N46" s="15" t="s">
        <v>7</v>
      </c>
      <c r="O46" s="33" t="s">
        <v>27</v>
      </c>
      <c r="P46" s="33" t="s">
        <v>27</v>
      </c>
      <c r="Q46" s="33" t="s">
        <v>27</v>
      </c>
      <c r="R46" s="15"/>
      <c r="S46" s="15"/>
      <c r="T46" s="15"/>
      <c r="U46" s="15" t="s">
        <v>7</v>
      </c>
      <c r="V46" s="15" t="s">
        <v>7</v>
      </c>
      <c r="W46" s="15"/>
      <c r="X46" s="15"/>
      <c r="Y46" s="15"/>
      <c r="Z46" s="15"/>
      <c r="AA46" s="15" t="s">
        <v>7</v>
      </c>
      <c r="AB46" s="15" t="s">
        <v>7</v>
      </c>
      <c r="AC46" s="15" t="s">
        <v>7</v>
      </c>
      <c r="AD46" s="15"/>
      <c r="AE46" s="15"/>
      <c r="AF46" s="15"/>
      <c r="AG46" s="15"/>
      <c r="AH46" s="10">
        <f>COUNTIF(C46:AG46,"●")</f>
        <v>8</v>
      </c>
      <c r="AI46" s="12">
        <f>+AH46+AI39</f>
        <v>33</v>
      </c>
      <c r="AK46" s="107"/>
      <c r="AL46" s="34" t="s">
        <v>25</v>
      </c>
      <c r="AM46" s="79">
        <f>IFERROR(+AM45/AM44,"")</f>
        <v>0.2857142857142857</v>
      </c>
      <c r="AN46" s="39" t="str">
        <f>IF(AM46="","",IF(AM46&gt;=0.285,"4週8休以上",IF(AM46&lt;0.285,"4週8休未満")))</f>
        <v>4週8休以上</v>
      </c>
      <c r="AP46" s="94"/>
      <c r="AQ46" s="94"/>
      <c r="AR46" s="94"/>
      <c r="AS46" s="94"/>
      <c r="AT46" s="94"/>
      <c r="AU46" s="94"/>
      <c r="AV46" s="94"/>
      <c r="AW46" s="94"/>
      <c r="AX46" s="94"/>
      <c r="AY46" s="94"/>
      <c r="AZ46" s="94"/>
      <c r="BA46" s="94"/>
      <c r="BB46" s="94"/>
      <c r="BC46" s="94"/>
      <c r="BD46" s="94"/>
      <c r="BE46" s="94"/>
      <c r="BF46" s="94"/>
      <c r="BG46" s="94"/>
      <c r="BH46" s="94"/>
      <c r="BI46" s="94"/>
      <c r="BJ46" s="94"/>
      <c r="BK46" s="94"/>
    </row>
    <row r="47" spans="2:63" ht="14.25" thickBot="1" x14ac:dyDescent="0.2">
      <c r="AM47" s="21"/>
    </row>
    <row r="48" spans="2:63" ht="13.5" customHeight="1" x14ac:dyDescent="0.15">
      <c r="B48" s="5" t="s">
        <v>1</v>
      </c>
      <c r="C48" s="100">
        <f>C41+MONTH(1)</f>
        <v>9</v>
      </c>
      <c r="D48" s="101"/>
      <c r="E48" s="101"/>
      <c r="F48" s="101"/>
      <c r="G48" s="101"/>
      <c r="H48" s="101"/>
      <c r="I48" s="101"/>
      <c r="J48" s="101"/>
      <c r="K48" s="101"/>
      <c r="L48" s="101"/>
      <c r="M48" s="101"/>
      <c r="N48" s="101"/>
      <c r="O48" s="101"/>
      <c r="P48" s="101"/>
      <c r="Q48" s="101"/>
      <c r="R48" s="101"/>
      <c r="S48" s="101"/>
      <c r="T48" s="101"/>
      <c r="U48" s="101"/>
      <c r="V48" s="101"/>
      <c r="W48" s="101"/>
      <c r="X48" s="101"/>
      <c r="Y48" s="101"/>
      <c r="Z48" s="101"/>
      <c r="AA48" s="101"/>
      <c r="AB48" s="101"/>
      <c r="AC48" s="101"/>
      <c r="AD48" s="101"/>
      <c r="AE48" s="101"/>
      <c r="AF48" s="101"/>
      <c r="AG48" s="101"/>
      <c r="AH48" s="103" t="s">
        <v>12</v>
      </c>
      <c r="AI48" s="108" t="s">
        <v>13</v>
      </c>
      <c r="AK48" s="106" t="s">
        <v>3</v>
      </c>
      <c r="AL48" s="36" t="s">
        <v>16</v>
      </c>
      <c r="AM48" s="37">
        <f>COUNTIF(C52:AG52,"")+COUNTIF(C52:AG52,"○")</f>
        <v>31</v>
      </c>
    </row>
    <row r="49" spans="2:63" ht="14.25" thickBot="1" x14ac:dyDescent="0.2">
      <c r="B49" s="6" t="s">
        <v>2</v>
      </c>
      <c r="C49" s="26">
        <f>DATE($M$6,C48,1)</f>
        <v>45536</v>
      </c>
      <c r="D49" s="26">
        <f>C49+1</f>
        <v>45537</v>
      </c>
      <c r="E49" s="26">
        <f t="shared" ref="E49:AF49" si="11">D49+1</f>
        <v>45538</v>
      </c>
      <c r="F49" s="26">
        <f t="shared" si="11"/>
        <v>45539</v>
      </c>
      <c r="G49" s="26">
        <f t="shared" si="11"/>
        <v>45540</v>
      </c>
      <c r="H49" s="26">
        <f t="shared" si="11"/>
        <v>45541</v>
      </c>
      <c r="I49" s="26">
        <f t="shared" si="11"/>
        <v>45542</v>
      </c>
      <c r="J49" s="26">
        <f t="shared" si="11"/>
        <v>45543</v>
      </c>
      <c r="K49" s="26">
        <f t="shared" si="11"/>
        <v>45544</v>
      </c>
      <c r="L49" s="26">
        <f t="shared" si="11"/>
        <v>45545</v>
      </c>
      <c r="M49" s="26">
        <f t="shared" si="11"/>
        <v>45546</v>
      </c>
      <c r="N49" s="26">
        <f t="shared" si="11"/>
        <v>45547</v>
      </c>
      <c r="O49" s="26">
        <f t="shared" si="11"/>
        <v>45548</v>
      </c>
      <c r="P49" s="26">
        <f t="shared" si="11"/>
        <v>45549</v>
      </c>
      <c r="Q49" s="26">
        <f t="shared" si="11"/>
        <v>45550</v>
      </c>
      <c r="R49" s="26">
        <f t="shared" si="11"/>
        <v>45551</v>
      </c>
      <c r="S49" s="26">
        <f t="shared" si="11"/>
        <v>45552</v>
      </c>
      <c r="T49" s="26">
        <f t="shared" si="11"/>
        <v>45553</v>
      </c>
      <c r="U49" s="26">
        <f t="shared" si="11"/>
        <v>45554</v>
      </c>
      <c r="V49" s="26">
        <f t="shared" si="11"/>
        <v>45555</v>
      </c>
      <c r="W49" s="26">
        <f t="shared" si="11"/>
        <v>45556</v>
      </c>
      <c r="X49" s="26">
        <f t="shared" si="11"/>
        <v>45557</v>
      </c>
      <c r="Y49" s="26">
        <f t="shared" si="11"/>
        <v>45558</v>
      </c>
      <c r="Z49" s="26">
        <f t="shared" si="11"/>
        <v>45559</v>
      </c>
      <c r="AA49" s="26">
        <f t="shared" si="11"/>
        <v>45560</v>
      </c>
      <c r="AB49" s="26">
        <f t="shared" si="11"/>
        <v>45561</v>
      </c>
      <c r="AC49" s="26">
        <f t="shared" si="11"/>
        <v>45562</v>
      </c>
      <c r="AD49" s="26">
        <f t="shared" si="11"/>
        <v>45563</v>
      </c>
      <c r="AE49" s="26">
        <f t="shared" si="11"/>
        <v>45564</v>
      </c>
      <c r="AF49" s="26">
        <f t="shared" si="11"/>
        <v>45565</v>
      </c>
      <c r="AG49" s="13" t="s">
        <v>17</v>
      </c>
      <c r="AH49" s="104"/>
      <c r="AI49" s="109"/>
      <c r="AK49" s="106"/>
      <c r="AL49" s="34" t="s">
        <v>24</v>
      </c>
      <c r="AM49" s="77">
        <f>COUNTIF(C52:AG52,"○")</f>
        <v>9</v>
      </c>
    </row>
    <row r="50" spans="2:63" ht="14.25" thickBot="1" x14ac:dyDescent="0.2">
      <c r="B50" s="6" t="s">
        <v>5</v>
      </c>
      <c r="C50" s="13" t="str">
        <f>TEXT(WEEKDAY(+C49),"aaa")</f>
        <v>日</v>
      </c>
      <c r="D50" s="13" t="str">
        <f t="shared" ref="D50:AF50" si="12">TEXT(WEEKDAY(+D49),"aaa")</f>
        <v>月</v>
      </c>
      <c r="E50" s="13" t="str">
        <f t="shared" si="12"/>
        <v>火</v>
      </c>
      <c r="F50" s="13" t="str">
        <f t="shared" si="12"/>
        <v>水</v>
      </c>
      <c r="G50" s="13" t="str">
        <f t="shared" si="12"/>
        <v>木</v>
      </c>
      <c r="H50" s="13" t="str">
        <f t="shared" si="12"/>
        <v>金</v>
      </c>
      <c r="I50" s="13" t="str">
        <f t="shared" si="12"/>
        <v>土</v>
      </c>
      <c r="J50" s="13" t="str">
        <f t="shared" si="12"/>
        <v>日</v>
      </c>
      <c r="K50" s="13" t="str">
        <f t="shared" si="12"/>
        <v>月</v>
      </c>
      <c r="L50" s="13" t="str">
        <f t="shared" si="12"/>
        <v>火</v>
      </c>
      <c r="M50" s="13" t="str">
        <f t="shared" si="12"/>
        <v>水</v>
      </c>
      <c r="N50" s="13" t="str">
        <f t="shared" si="12"/>
        <v>木</v>
      </c>
      <c r="O50" s="13" t="str">
        <f t="shared" si="12"/>
        <v>金</v>
      </c>
      <c r="P50" s="13" t="str">
        <f t="shared" si="12"/>
        <v>土</v>
      </c>
      <c r="Q50" s="13" t="str">
        <f t="shared" si="12"/>
        <v>日</v>
      </c>
      <c r="R50" s="13" t="str">
        <f t="shared" si="12"/>
        <v>月</v>
      </c>
      <c r="S50" s="13" t="str">
        <f t="shared" si="12"/>
        <v>火</v>
      </c>
      <c r="T50" s="13" t="str">
        <f t="shared" si="12"/>
        <v>水</v>
      </c>
      <c r="U50" s="13" t="str">
        <f t="shared" si="12"/>
        <v>木</v>
      </c>
      <c r="V50" s="13" t="str">
        <f t="shared" si="12"/>
        <v>金</v>
      </c>
      <c r="W50" s="13" t="str">
        <f t="shared" si="12"/>
        <v>土</v>
      </c>
      <c r="X50" s="13" t="str">
        <f t="shared" si="12"/>
        <v>日</v>
      </c>
      <c r="Y50" s="13" t="str">
        <f t="shared" si="12"/>
        <v>月</v>
      </c>
      <c r="Z50" s="13" t="str">
        <f t="shared" si="12"/>
        <v>火</v>
      </c>
      <c r="AA50" s="13" t="str">
        <f t="shared" si="12"/>
        <v>水</v>
      </c>
      <c r="AB50" s="13" t="str">
        <f t="shared" si="12"/>
        <v>木</v>
      </c>
      <c r="AC50" s="13" t="str">
        <f t="shared" si="12"/>
        <v>金</v>
      </c>
      <c r="AD50" s="13" t="str">
        <f t="shared" si="12"/>
        <v>土</v>
      </c>
      <c r="AE50" s="13" t="str">
        <f t="shared" si="12"/>
        <v>日</v>
      </c>
      <c r="AF50" s="13" t="str">
        <f t="shared" si="12"/>
        <v>月</v>
      </c>
      <c r="AG50" s="13" t="s">
        <v>17</v>
      </c>
      <c r="AH50" s="104"/>
      <c r="AI50" s="109"/>
      <c r="AK50" s="106"/>
      <c r="AL50" s="34" t="s">
        <v>25</v>
      </c>
      <c r="AM50" s="79">
        <f>IFERROR(+AM49/AM48,"")</f>
        <v>0.29032258064516131</v>
      </c>
      <c r="AN50" s="39" t="str">
        <f>IF(AM50="","",IF(AM50&gt;=0.285,"4週8休以上",IF(AM50&lt;0.285,"4週8休未満")))</f>
        <v>4週8休以上</v>
      </c>
    </row>
    <row r="51" spans="2:63" s="1" customFormat="1" ht="60" customHeight="1" x14ac:dyDescent="0.15">
      <c r="B51" s="8" t="s">
        <v>6</v>
      </c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05"/>
      <c r="AI51" s="110"/>
      <c r="AK51" s="107" t="s">
        <v>4</v>
      </c>
      <c r="AL51" s="35" t="s">
        <v>16</v>
      </c>
      <c r="AM51" s="78">
        <f>COUNTIF(C53:AG53,"")+COUNTIF(C53:AG53,"●")</f>
        <v>31</v>
      </c>
      <c r="AN51" s="29"/>
      <c r="AP51" s="93"/>
      <c r="AQ51" s="93"/>
      <c r="AR51" s="93"/>
      <c r="AS51" s="93"/>
      <c r="AT51" s="93"/>
      <c r="AU51" s="93"/>
      <c r="AV51" s="93"/>
      <c r="AW51" s="93"/>
      <c r="AX51" s="93"/>
      <c r="AY51" s="93"/>
      <c r="AZ51" s="93"/>
      <c r="BA51" s="93"/>
      <c r="BB51" s="93"/>
      <c r="BC51" s="93"/>
      <c r="BD51" s="93"/>
      <c r="BE51" s="93"/>
      <c r="BF51" s="93"/>
      <c r="BG51" s="93"/>
      <c r="BH51" s="93"/>
      <c r="BI51" s="93"/>
      <c r="BJ51" s="93"/>
      <c r="BK51" s="93"/>
    </row>
    <row r="52" spans="2:63" s="72" customFormat="1" ht="14.25" thickBot="1" x14ac:dyDescent="0.2">
      <c r="B52" s="6" t="s">
        <v>3</v>
      </c>
      <c r="C52" s="13"/>
      <c r="D52" s="13" t="s">
        <v>29</v>
      </c>
      <c r="E52" s="13" t="s">
        <v>29</v>
      </c>
      <c r="F52" s="13"/>
      <c r="G52" s="13"/>
      <c r="H52" s="13"/>
      <c r="I52" s="13"/>
      <c r="J52" s="13"/>
      <c r="K52" s="13" t="s">
        <v>29</v>
      </c>
      <c r="L52" s="13" t="s">
        <v>29</v>
      </c>
      <c r="M52" s="13"/>
      <c r="N52" s="13"/>
      <c r="O52" s="13"/>
      <c r="P52" s="13"/>
      <c r="Q52" s="13"/>
      <c r="R52" s="13" t="s">
        <v>29</v>
      </c>
      <c r="S52" s="13" t="s">
        <v>29</v>
      </c>
      <c r="T52" s="13"/>
      <c r="U52" s="13"/>
      <c r="V52" s="13"/>
      <c r="W52" s="13"/>
      <c r="X52" s="13"/>
      <c r="Y52" s="13" t="s">
        <v>29</v>
      </c>
      <c r="Z52" s="13" t="s">
        <v>29</v>
      </c>
      <c r="AA52" s="13"/>
      <c r="AB52" s="13"/>
      <c r="AC52" s="13"/>
      <c r="AD52" s="13"/>
      <c r="AE52" s="13"/>
      <c r="AF52" s="13" t="s">
        <v>29</v>
      </c>
      <c r="AG52" s="13"/>
      <c r="AH52" s="9">
        <f>COUNTIF(C52:AG52,"○")</f>
        <v>9</v>
      </c>
      <c r="AI52" s="11">
        <f>+AH52+AI45</f>
        <v>42</v>
      </c>
      <c r="AK52" s="107"/>
      <c r="AL52" s="34" t="s">
        <v>24</v>
      </c>
      <c r="AM52" s="77">
        <f>COUNTIF(C53:AG53,"●")</f>
        <v>9</v>
      </c>
      <c r="AN52" s="24"/>
      <c r="AP52" s="94"/>
      <c r="AQ52" s="94"/>
      <c r="AR52" s="94"/>
      <c r="AS52" s="94"/>
      <c r="AT52" s="94"/>
      <c r="AU52" s="94"/>
      <c r="AV52" s="94"/>
      <c r="AW52" s="94"/>
      <c r="AX52" s="94"/>
      <c r="AY52" s="94"/>
      <c r="AZ52" s="94"/>
      <c r="BA52" s="94"/>
      <c r="BB52" s="94"/>
      <c r="BC52" s="94"/>
      <c r="BD52" s="94"/>
      <c r="BE52" s="94"/>
      <c r="BF52" s="94"/>
      <c r="BG52" s="94"/>
      <c r="BH52" s="94"/>
      <c r="BI52" s="94"/>
      <c r="BJ52" s="94"/>
      <c r="BK52" s="94"/>
    </row>
    <row r="53" spans="2:63" s="72" customFormat="1" ht="14.25" thickBot="1" x14ac:dyDescent="0.2">
      <c r="B53" s="7" t="s">
        <v>4</v>
      </c>
      <c r="C53" s="15"/>
      <c r="D53" s="15" t="s">
        <v>7</v>
      </c>
      <c r="E53" s="15" t="s">
        <v>7</v>
      </c>
      <c r="F53" s="15"/>
      <c r="G53" s="15"/>
      <c r="H53" s="15"/>
      <c r="I53" s="15"/>
      <c r="J53" s="15"/>
      <c r="K53" s="15" t="s">
        <v>7</v>
      </c>
      <c r="L53" s="15" t="s">
        <v>7</v>
      </c>
      <c r="M53" s="15"/>
      <c r="N53" s="15"/>
      <c r="O53" s="15"/>
      <c r="P53" s="15"/>
      <c r="Q53" s="15"/>
      <c r="R53" s="15" t="s">
        <v>7</v>
      </c>
      <c r="S53" s="15" t="s">
        <v>7</v>
      </c>
      <c r="T53" s="15"/>
      <c r="U53" s="15"/>
      <c r="V53" s="15"/>
      <c r="W53" s="15"/>
      <c r="X53" s="15"/>
      <c r="Y53" s="15" t="s">
        <v>7</v>
      </c>
      <c r="Z53" s="15" t="s">
        <v>7</v>
      </c>
      <c r="AA53" s="15"/>
      <c r="AB53" s="15"/>
      <c r="AC53" s="15"/>
      <c r="AD53" s="15"/>
      <c r="AE53" s="15"/>
      <c r="AF53" s="15" t="s">
        <v>7</v>
      </c>
      <c r="AG53" s="15"/>
      <c r="AH53" s="10">
        <f>COUNTIF(C53:AG53,"●")</f>
        <v>9</v>
      </c>
      <c r="AI53" s="12">
        <f>+AH53+AI46</f>
        <v>42</v>
      </c>
      <c r="AK53" s="107"/>
      <c r="AL53" s="34" t="s">
        <v>25</v>
      </c>
      <c r="AM53" s="79">
        <f>IFERROR(+AM52/AM51,"")</f>
        <v>0.29032258064516131</v>
      </c>
      <c r="AN53" s="39" t="str">
        <f>IF(AM53="","",IF(AM53&gt;=0.285,"4週8休以上",IF(AM53&lt;0.285,"4週8休未満")))</f>
        <v>4週8休以上</v>
      </c>
      <c r="AP53" s="94"/>
      <c r="AQ53" s="94"/>
      <c r="AR53" s="94"/>
      <c r="AS53" s="94"/>
      <c r="AT53" s="94"/>
      <c r="AU53" s="94"/>
      <c r="AV53" s="94"/>
      <c r="AW53" s="94"/>
      <c r="AX53" s="94"/>
      <c r="AY53" s="94"/>
      <c r="AZ53" s="94"/>
      <c r="BA53" s="94"/>
      <c r="BB53" s="94"/>
      <c r="BC53" s="94"/>
      <c r="BD53" s="94"/>
      <c r="BE53" s="94"/>
      <c r="BF53" s="94"/>
      <c r="BG53" s="94"/>
      <c r="BH53" s="94"/>
      <c r="BI53" s="94"/>
      <c r="BJ53" s="94"/>
      <c r="BK53" s="94"/>
    </row>
    <row r="54" spans="2:63" ht="14.25" thickBot="1" x14ac:dyDescent="0.2">
      <c r="AM54" s="21"/>
    </row>
    <row r="55" spans="2:63" ht="13.5" customHeight="1" x14ac:dyDescent="0.15">
      <c r="B55" s="5" t="s">
        <v>1</v>
      </c>
      <c r="C55" s="100">
        <f>C48+MONTH(1)</f>
        <v>10</v>
      </c>
      <c r="D55" s="101"/>
      <c r="E55" s="101"/>
      <c r="F55" s="101"/>
      <c r="G55" s="101"/>
      <c r="H55" s="101"/>
      <c r="I55" s="101"/>
      <c r="J55" s="101"/>
      <c r="K55" s="101"/>
      <c r="L55" s="101"/>
      <c r="M55" s="101"/>
      <c r="N55" s="101"/>
      <c r="O55" s="101"/>
      <c r="P55" s="101"/>
      <c r="Q55" s="101"/>
      <c r="R55" s="101"/>
      <c r="S55" s="101"/>
      <c r="T55" s="101"/>
      <c r="U55" s="101"/>
      <c r="V55" s="101"/>
      <c r="W55" s="101"/>
      <c r="X55" s="101"/>
      <c r="Y55" s="101"/>
      <c r="Z55" s="101"/>
      <c r="AA55" s="101"/>
      <c r="AB55" s="101"/>
      <c r="AC55" s="101"/>
      <c r="AD55" s="101"/>
      <c r="AE55" s="101"/>
      <c r="AF55" s="101"/>
      <c r="AG55" s="101"/>
      <c r="AH55" s="103" t="s">
        <v>12</v>
      </c>
      <c r="AI55" s="108" t="s">
        <v>13</v>
      </c>
      <c r="AK55" s="106" t="s">
        <v>3</v>
      </c>
      <c r="AL55" s="36" t="s">
        <v>16</v>
      </c>
      <c r="AM55" s="37">
        <f>COUNTIF(C59:AG59,"")+COUNTIF(C59:AG59,"○")</f>
        <v>31</v>
      </c>
    </row>
    <row r="56" spans="2:63" ht="14.25" thickBot="1" x14ac:dyDescent="0.2">
      <c r="B56" s="6" t="s">
        <v>2</v>
      </c>
      <c r="C56" s="26">
        <f>DATE($M$6,C55,1)</f>
        <v>45566</v>
      </c>
      <c r="D56" s="26">
        <f>C56+1</f>
        <v>45567</v>
      </c>
      <c r="E56" s="26">
        <f t="shared" ref="E56:AG56" si="13">D56+1</f>
        <v>45568</v>
      </c>
      <c r="F56" s="26">
        <f t="shared" si="13"/>
        <v>45569</v>
      </c>
      <c r="G56" s="26">
        <f t="shared" si="13"/>
        <v>45570</v>
      </c>
      <c r="H56" s="26">
        <f t="shared" si="13"/>
        <v>45571</v>
      </c>
      <c r="I56" s="26">
        <f t="shared" si="13"/>
        <v>45572</v>
      </c>
      <c r="J56" s="26">
        <f t="shared" si="13"/>
        <v>45573</v>
      </c>
      <c r="K56" s="26">
        <f t="shared" si="13"/>
        <v>45574</v>
      </c>
      <c r="L56" s="26">
        <f t="shared" si="13"/>
        <v>45575</v>
      </c>
      <c r="M56" s="26">
        <f t="shared" si="13"/>
        <v>45576</v>
      </c>
      <c r="N56" s="26">
        <f t="shared" si="13"/>
        <v>45577</v>
      </c>
      <c r="O56" s="26">
        <f t="shared" si="13"/>
        <v>45578</v>
      </c>
      <c r="P56" s="26">
        <f t="shared" si="13"/>
        <v>45579</v>
      </c>
      <c r="Q56" s="26">
        <f t="shared" si="13"/>
        <v>45580</v>
      </c>
      <c r="R56" s="26">
        <f t="shared" si="13"/>
        <v>45581</v>
      </c>
      <c r="S56" s="26">
        <f t="shared" si="13"/>
        <v>45582</v>
      </c>
      <c r="T56" s="26">
        <f t="shared" si="13"/>
        <v>45583</v>
      </c>
      <c r="U56" s="26">
        <f t="shared" si="13"/>
        <v>45584</v>
      </c>
      <c r="V56" s="26">
        <f t="shared" si="13"/>
        <v>45585</v>
      </c>
      <c r="W56" s="26">
        <f t="shared" si="13"/>
        <v>45586</v>
      </c>
      <c r="X56" s="26">
        <f t="shared" si="13"/>
        <v>45587</v>
      </c>
      <c r="Y56" s="26">
        <f t="shared" si="13"/>
        <v>45588</v>
      </c>
      <c r="Z56" s="26">
        <f t="shared" si="13"/>
        <v>45589</v>
      </c>
      <c r="AA56" s="26">
        <f t="shared" si="13"/>
        <v>45590</v>
      </c>
      <c r="AB56" s="26">
        <f t="shared" si="13"/>
        <v>45591</v>
      </c>
      <c r="AC56" s="26">
        <f t="shared" si="13"/>
        <v>45592</v>
      </c>
      <c r="AD56" s="26">
        <f t="shared" si="13"/>
        <v>45593</v>
      </c>
      <c r="AE56" s="26">
        <f t="shared" si="13"/>
        <v>45594</v>
      </c>
      <c r="AF56" s="26">
        <f t="shared" si="13"/>
        <v>45595</v>
      </c>
      <c r="AG56" s="26">
        <f t="shared" si="13"/>
        <v>45596</v>
      </c>
      <c r="AH56" s="104"/>
      <c r="AI56" s="109"/>
      <c r="AK56" s="106"/>
      <c r="AL56" s="34" t="s">
        <v>24</v>
      </c>
      <c r="AM56" s="77">
        <f>COUNTIF(C59:AG59,"○")</f>
        <v>9</v>
      </c>
    </row>
    <row r="57" spans="2:63" ht="14.25" thickBot="1" x14ac:dyDescent="0.2">
      <c r="B57" s="6" t="s">
        <v>5</v>
      </c>
      <c r="C57" s="13" t="str">
        <f>TEXT(WEEKDAY(+C56),"aaa")</f>
        <v>火</v>
      </c>
      <c r="D57" s="13" t="str">
        <f t="shared" ref="D57:AG57" si="14">TEXT(WEEKDAY(+D56),"aaa")</f>
        <v>水</v>
      </c>
      <c r="E57" s="13" t="str">
        <f t="shared" si="14"/>
        <v>木</v>
      </c>
      <c r="F57" s="13" t="str">
        <f t="shared" si="14"/>
        <v>金</v>
      </c>
      <c r="G57" s="13" t="str">
        <f t="shared" si="14"/>
        <v>土</v>
      </c>
      <c r="H57" s="13" t="str">
        <f t="shared" si="14"/>
        <v>日</v>
      </c>
      <c r="I57" s="13" t="str">
        <f t="shared" si="14"/>
        <v>月</v>
      </c>
      <c r="J57" s="13" t="str">
        <f t="shared" si="14"/>
        <v>火</v>
      </c>
      <c r="K57" s="13" t="str">
        <f t="shared" si="14"/>
        <v>水</v>
      </c>
      <c r="L57" s="13" t="str">
        <f t="shared" si="14"/>
        <v>木</v>
      </c>
      <c r="M57" s="13" t="str">
        <f t="shared" si="14"/>
        <v>金</v>
      </c>
      <c r="N57" s="13" t="str">
        <f t="shared" si="14"/>
        <v>土</v>
      </c>
      <c r="O57" s="13" t="str">
        <f t="shared" si="14"/>
        <v>日</v>
      </c>
      <c r="P57" s="13" t="str">
        <f t="shared" si="14"/>
        <v>月</v>
      </c>
      <c r="Q57" s="13" t="str">
        <f t="shared" si="14"/>
        <v>火</v>
      </c>
      <c r="R57" s="13" t="str">
        <f t="shared" si="14"/>
        <v>水</v>
      </c>
      <c r="S57" s="13" t="str">
        <f t="shared" si="14"/>
        <v>木</v>
      </c>
      <c r="T57" s="13" t="str">
        <f t="shared" si="14"/>
        <v>金</v>
      </c>
      <c r="U57" s="13" t="str">
        <f t="shared" si="14"/>
        <v>土</v>
      </c>
      <c r="V57" s="13" t="str">
        <f t="shared" si="14"/>
        <v>日</v>
      </c>
      <c r="W57" s="13" t="str">
        <f t="shared" si="14"/>
        <v>月</v>
      </c>
      <c r="X57" s="13" t="str">
        <f t="shared" si="14"/>
        <v>火</v>
      </c>
      <c r="Y57" s="13" t="str">
        <f t="shared" si="14"/>
        <v>水</v>
      </c>
      <c r="Z57" s="13" t="str">
        <f t="shared" si="14"/>
        <v>木</v>
      </c>
      <c r="AA57" s="13" t="str">
        <f t="shared" si="14"/>
        <v>金</v>
      </c>
      <c r="AB57" s="13" t="str">
        <f t="shared" si="14"/>
        <v>土</v>
      </c>
      <c r="AC57" s="13" t="str">
        <f t="shared" si="14"/>
        <v>日</v>
      </c>
      <c r="AD57" s="13" t="str">
        <f t="shared" si="14"/>
        <v>月</v>
      </c>
      <c r="AE57" s="13" t="str">
        <f t="shared" si="14"/>
        <v>火</v>
      </c>
      <c r="AF57" s="13" t="str">
        <f t="shared" si="14"/>
        <v>水</v>
      </c>
      <c r="AG57" s="13" t="str">
        <f t="shared" si="14"/>
        <v>木</v>
      </c>
      <c r="AH57" s="104"/>
      <c r="AI57" s="109"/>
      <c r="AK57" s="106"/>
      <c r="AL57" s="34" t="s">
        <v>25</v>
      </c>
      <c r="AM57" s="79">
        <f>IFERROR(+AM56/AM55,"")</f>
        <v>0.29032258064516131</v>
      </c>
      <c r="AN57" s="39" t="str">
        <f>IF(AM57="","",IF(AM57&gt;=0.285,"4週8休以上",IF(AM57&lt;0.285,"4週8休未満")))</f>
        <v>4週8休以上</v>
      </c>
    </row>
    <row r="58" spans="2:63" s="1" customFormat="1" ht="60" customHeight="1" x14ac:dyDescent="0.15">
      <c r="B58" s="8" t="s">
        <v>6</v>
      </c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4"/>
      <c r="AB58" s="14"/>
      <c r="AC58" s="14"/>
      <c r="AD58" s="14"/>
      <c r="AE58" s="14"/>
      <c r="AF58" s="14"/>
      <c r="AG58" s="14"/>
      <c r="AH58" s="105"/>
      <c r="AI58" s="110"/>
      <c r="AK58" s="107" t="s">
        <v>4</v>
      </c>
      <c r="AL58" s="35" t="s">
        <v>16</v>
      </c>
      <c r="AM58" s="78">
        <f>COUNTIF(C60:AG60,"")+COUNTIF(C60:AG60,"●")</f>
        <v>31</v>
      </c>
      <c r="AN58" s="29"/>
      <c r="AP58" s="93"/>
      <c r="AQ58" s="93"/>
      <c r="AR58" s="93"/>
      <c r="AS58" s="93"/>
      <c r="AT58" s="93"/>
      <c r="AU58" s="93"/>
      <c r="AV58" s="93"/>
      <c r="AW58" s="93"/>
      <c r="AX58" s="93"/>
      <c r="AY58" s="93"/>
      <c r="AZ58" s="93"/>
      <c r="BA58" s="93"/>
      <c r="BB58" s="93"/>
      <c r="BC58" s="93"/>
      <c r="BD58" s="93"/>
      <c r="BE58" s="93"/>
      <c r="BF58" s="93"/>
      <c r="BG58" s="93"/>
      <c r="BH58" s="93"/>
      <c r="BI58" s="93"/>
      <c r="BJ58" s="93"/>
      <c r="BK58" s="93"/>
    </row>
    <row r="59" spans="2:63" s="72" customFormat="1" ht="14.25" thickBot="1" x14ac:dyDescent="0.2">
      <c r="B59" s="6" t="s">
        <v>3</v>
      </c>
      <c r="C59" s="13" t="s">
        <v>29</v>
      </c>
      <c r="D59" s="13"/>
      <c r="E59" s="13"/>
      <c r="F59" s="13"/>
      <c r="G59" s="13"/>
      <c r="H59" s="13"/>
      <c r="I59" s="13" t="s">
        <v>29</v>
      </c>
      <c r="J59" s="13" t="s">
        <v>29</v>
      </c>
      <c r="K59" s="13"/>
      <c r="L59" s="13"/>
      <c r="M59" s="13"/>
      <c r="N59" s="13"/>
      <c r="O59" s="13"/>
      <c r="P59" s="13" t="s">
        <v>29</v>
      </c>
      <c r="Q59" s="13" t="s">
        <v>29</v>
      </c>
      <c r="R59" s="13"/>
      <c r="S59" s="13"/>
      <c r="T59" s="13"/>
      <c r="U59" s="13"/>
      <c r="V59" s="13"/>
      <c r="W59" s="13" t="s">
        <v>29</v>
      </c>
      <c r="X59" s="13" t="s">
        <v>29</v>
      </c>
      <c r="Y59" s="13"/>
      <c r="Z59" s="13"/>
      <c r="AA59" s="13"/>
      <c r="AB59" s="13"/>
      <c r="AC59" s="13"/>
      <c r="AD59" s="13" t="s">
        <v>29</v>
      </c>
      <c r="AE59" s="13" t="s">
        <v>29</v>
      </c>
      <c r="AF59" s="13"/>
      <c r="AG59" s="13"/>
      <c r="AH59" s="9">
        <f>COUNTIF(C59:AG59,"○")</f>
        <v>9</v>
      </c>
      <c r="AI59" s="11">
        <f>+AH59+AI52</f>
        <v>51</v>
      </c>
      <c r="AK59" s="107"/>
      <c r="AL59" s="34" t="s">
        <v>24</v>
      </c>
      <c r="AM59" s="77">
        <f>COUNTIF(C60:AG60,"●")</f>
        <v>9</v>
      </c>
      <c r="AN59" s="24"/>
      <c r="AP59" s="94"/>
      <c r="AQ59" s="94"/>
      <c r="AR59" s="94"/>
      <c r="AS59" s="94"/>
      <c r="AT59" s="94"/>
      <c r="AU59" s="94"/>
      <c r="AV59" s="94"/>
      <c r="AW59" s="94"/>
      <c r="AX59" s="94"/>
      <c r="AY59" s="94"/>
      <c r="AZ59" s="94"/>
      <c r="BA59" s="94"/>
      <c r="BB59" s="94"/>
      <c r="BC59" s="94"/>
      <c r="BD59" s="94"/>
      <c r="BE59" s="94"/>
      <c r="BF59" s="94"/>
      <c r="BG59" s="94"/>
      <c r="BH59" s="94"/>
      <c r="BI59" s="94"/>
      <c r="BJ59" s="94"/>
      <c r="BK59" s="94"/>
    </row>
    <row r="60" spans="2:63" s="72" customFormat="1" ht="14.25" thickBot="1" x14ac:dyDescent="0.2">
      <c r="B60" s="7" t="s">
        <v>4</v>
      </c>
      <c r="C60" s="15" t="s">
        <v>7</v>
      </c>
      <c r="D60" s="15"/>
      <c r="E60" s="15"/>
      <c r="F60" s="15"/>
      <c r="G60" s="15"/>
      <c r="H60" s="15"/>
      <c r="I60" s="15" t="s">
        <v>7</v>
      </c>
      <c r="J60" s="15" t="s">
        <v>7</v>
      </c>
      <c r="K60" s="15"/>
      <c r="L60" s="15"/>
      <c r="M60" s="15"/>
      <c r="N60" s="15"/>
      <c r="O60" s="15"/>
      <c r="P60" s="15" t="s">
        <v>7</v>
      </c>
      <c r="Q60" s="15" t="s">
        <v>7</v>
      </c>
      <c r="R60" s="15"/>
      <c r="S60" s="15"/>
      <c r="T60" s="15"/>
      <c r="U60" s="15"/>
      <c r="V60" s="15"/>
      <c r="W60" s="15" t="s">
        <v>7</v>
      </c>
      <c r="X60" s="15" t="s">
        <v>7</v>
      </c>
      <c r="Y60" s="15"/>
      <c r="Z60" s="15"/>
      <c r="AA60" s="15"/>
      <c r="AB60" s="15"/>
      <c r="AC60" s="15"/>
      <c r="AD60" s="15" t="s">
        <v>7</v>
      </c>
      <c r="AE60" s="15" t="s">
        <v>7</v>
      </c>
      <c r="AF60" s="15"/>
      <c r="AG60" s="15"/>
      <c r="AH60" s="10">
        <f>COUNTIF(C60:AG60,"●")</f>
        <v>9</v>
      </c>
      <c r="AI60" s="12">
        <f>+AH60+AI53</f>
        <v>51</v>
      </c>
      <c r="AK60" s="107"/>
      <c r="AL60" s="34" t="s">
        <v>25</v>
      </c>
      <c r="AM60" s="79">
        <f>IFERROR(+AM59/AM58,"")</f>
        <v>0.29032258064516131</v>
      </c>
      <c r="AN60" s="39" t="str">
        <f>IF(AM60="","",IF(AM60&gt;=0.285,"4週8休以上",IF(AM60&lt;0.285,"4週8休未満")))</f>
        <v>4週8休以上</v>
      </c>
      <c r="AP60" s="94"/>
      <c r="AQ60" s="94"/>
      <c r="AR60" s="94"/>
      <c r="AS60" s="94"/>
      <c r="AT60" s="94"/>
      <c r="AU60" s="94"/>
      <c r="AV60" s="94"/>
      <c r="AW60" s="94"/>
      <c r="AX60" s="94"/>
      <c r="AY60" s="94"/>
      <c r="AZ60" s="94"/>
      <c r="BA60" s="94"/>
      <c r="BB60" s="94"/>
      <c r="BC60" s="94"/>
      <c r="BD60" s="94"/>
      <c r="BE60" s="94"/>
      <c r="BF60" s="94"/>
      <c r="BG60" s="94"/>
      <c r="BH60" s="94"/>
      <c r="BI60" s="94"/>
      <c r="BJ60" s="94"/>
      <c r="BK60" s="94"/>
    </row>
    <row r="61" spans="2:63" ht="14.25" thickBot="1" x14ac:dyDescent="0.2">
      <c r="AM61" s="21"/>
    </row>
    <row r="62" spans="2:63" ht="13.5" customHeight="1" x14ac:dyDescent="0.15">
      <c r="B62" s="5" t="s">
        <v>1</v>
      </c>
      <c r="C62" s="100">
        <f>C55+MONTH(1)</f>
        <v>11</v>
      </c>
      <c r="D62" s="101"/>
      <c r="E62" s="101"/>
      <c r="F62" s="101"/>
      <c r="G62" s="101"/>
      <c r="H62" s="101"/>
      <c r="I62" s="101"/>
      <c r="J62" s="101"/>
      <c r="K62" s="101"/>
      <c r="L62" s="101"/>
      <c r="M62" s="101"/>
      <c r="N62" s="101"/>
      <c r="O62" s="101"/>
      <c r="P62" s="101"/>
      <c r="Q62" s="101"/>
      <c r="R62" s="101"/>
      <c r="S62" s="101"/>
      <c r="T62" s="101"/>
      <c r="U62" s="101"/>
      <c r="V62" s="101"/>
      <c r="W62" s="101"/>
      <c r="X62" s="101"/>
      <c r="Y62" s="101"/>
      <c r="Z62" s="101"/>
      <c r="AA62" s="101"/>
      <c r="AB62" s="101"/>
      <c r="AC62" s="101"/>
      <c r="AD62" s="101"/>
      <c r="AE62" s="101"/>
      <c r="AF62" s="101"/>
      <c r="AG62" s="101"/>
      <c r="AH62" s="103" t="s">
        <v>12</v>
      </c>
      <c r="AI62" s="108" t="s">
        <v>13</v>
      </c>
      <c r="AK62" s="106" t="s">
        <v>3</v>
      </c>
      <c r="AL62" s="36" t="s">
        <v>16</v>
      </c>
      <c r="AM62" s="37">
        <f>COUNTIF(C66:AG66,"")+COUNTIF(C66:AG66,"○")</f>
        <v>31</v>
      </c>
    </row>
    <row r="63" spans="2:63" ht="14.25" thickBot="1" x14ac:dyDescent="0.2">
      <c r="B63" s="6" t="s">
        <v>2</v>
      </c>
      <c r="C63" s="26">
        <f>DATE($M$6,C62,1)</f>
        <v>45597</v>
      </c>
      <c r="D63" s="26">
        <f>C63+1</f>
        <v>45598</v>
      </c>
      <c r="E63" s="26">
        <f t="shared" ref="E63:AF63" si="15">D63+1</f>
        <v>45599</v>
      </c>
      <c r="F63" s="26">
        <f t="shared" si="15"/>
        <v>45600</v>
      </c>
      <c r="G63" s="26">
        <f t="shared" si="15"/>
        <v>45601</v>
      </c>
      <c r="H63" s="26">
        <f t="shared" si="15"/>
        <v>45602</v>
      </c>
      <c r="I63" s="26">
        <f t="shared" si="15"/>
        <v>45603</v>
      </c>
      <c r="J63" s="26">
        <f t="shared" si="15"/>
        <v>45604</v>
      </c>
      <c r="K63" s="26">
        <f t="shared" si="15"/>
        <v>45605</v>
      </c>
      <c r="L63" s="26">
        <f t="shared" si="15"/>
        <v>45606</v>
      </c>
      <c r="M63" s="26">
        <f t="shared" si="15"/>
        <v>45607</v>
      </c>
      <c r="N63" s="26">
        <f t="shared" si="15"/>
        <v>45608</v>
      </c>
      <c r="O63" s="26">
        <f t="shared" si="15"/>
        <v>45609</v>
      </c>
      <c r="P63" s="26">
        <f t="shared" si="15"/>
        <v>45610</v>
      </c>
      <c r="Q63" s="26">
        <f t="shared" si="15"/>
        <v>45611</v>
      </c>
      <c r="R63" s="26">
        <f t="shared" si="15"/>
        <v>45612</v>
      </c>
      <c r="S63" s="26">
        <f t="shared" si="15"/>
        <v>45613</v>
      </c>
      <c r="T63" s="26">
        <f t="shared" si="15"/>
        <v>45614</v>
      </c>
      <c r="U63" s="26">
        <f t="shared" si="15"/>
        <v>45615</v>
      </c>
      <c r="V63" s="26">
        <f t="shared" si="15"/>
        <v>45616</v>
      </c>
      <c r="W63" s="26">
        <f t="shared" si="15"/>
        <v>45617</v>
      </c>
      <c r="X63" s="26">
        <f t="shared" si="15"/>
        <v>45618</v>
      </c>
      <c r="Y63" s="26">
        <f t="shared" si="15"/>
        <v>45619</v>
      </c>
      <c r="Z63" s="26">
        <f t="shared" si="15"/>
        <v>45620</v>
      </c>
      <c r="AA63" s="26">
        <f t="shared" si="15"/>
        <v>45621</v>
      </c>
      <c r="AB63" s="26">
        <f t="shared" si="15"/>
        <v>45622</v>
      </c>
      <c r="AC63" s="26">
        <f t="shared" si="15"/>
        <v>45623</v>
      </c>
      <c r="AD63" s="26">
        <f t="shared" si="15"/>
        <v>45624</v>
      </c>
      <c r="AE63" s="26">
        <f t="shared" si="15"/>
        <v>45625</v>
      </c>
      <c r="AF63" s="26">
        <f t="shared" si="15"/>
        <v>45626</v>
      </c>
      <c r="AG63" s="13" t="s">
        <v>17</v>
      </c>
      <c r="AH63" s="104"/>
      <c r="AI63" s="109"/>
      <c r="AK63" s="106"/>
      <c r="AL63" s="34" t="s">
        <v>24</v>
      </c>
      <c r="AM63" s="77">
        <f>COUNTIF(C66:AG66,"○")</f>
        <v>9</v>
      </c>
    </row>
    <row r="64" spans="2:63" ht="14.25" thickBot="1" x14ac:dyDescent="0.2">
      <c r="B64" s="6" t="s">
        <v>5</v>
      </c>
      <c r="C64" s="13" t="str">
        <f>TEXT(WEEKDAY(+C63),"aaa")</f>
        <v>金</v>
      </c>
      <c r="D64" s="13" t="str">
        <f t="shared" ref="D64:AF64" si="16">TEXT(WEEKDAY(+D63),"aaa")</f>
        <v>土</v>
      </c>
      <c r="E64" s="13" t="str">
        <f t="shared" si="16"/>
        <v>日</v>
      </c>
      <c r="F64" s="13" t="str">
        <f t="shared" si="16"/>
        <v>月</v>
      </c>
      <c r="G64" s="13" t="str">
        <f t="shared" si="16"/>
        <v>火</v>
      </c>
      <c r="H64" s="13" t="str">
        <f t="shared" si="16"/>
        <v>水</v>
      </c>
      <c r="I64" s="13" t="str">
        <f t="shared" si="16"/>
        <v>木</v>
      </c>
      <c r="J64" s="13" t="str">
        <f t="shared" si="16"/>
        <v>金</v>
      </c>
      <c r="K64" s="13" t="str">
        <f t="shared" si="16"/>
        <v>土</v>
      </c>
      <c r="L64" s="13" t="str">
        <f t="shared" si="16"/>
        <v>日</v>
      </c>
      <c r="M64" s="13" t="str">
        <f t="shared" si="16"/>
        <v>月</v>
      </c>
      <c r="N64" s="13" t="str">
        <f t="shared" si="16"/>
        <v>火</v>
      </c>
      <c r="O64" s="13" t="str">
        <f t="shared" si="16"/>
        <v>水</v>
      </c>
      <c r="P64" s="13" t="str">
        <f t="shared" si="16"/>
        <v>木</v>
      </c>
      <c r="Q64" s="13" t="str">
        <f t="shared" si="16"/>
        <v>金</v>
      </c>
      <c r="R64" s="13" t="str">
        <f t="shared" si="16"/>
        <v>土</v>
      </c>
      <c r="S64" s="13" t="str">
        <f t="shared" si="16"/>
        <v>日</v>
      </c>
      <c r="T64" s="13" t="str">
        <f t="shared" si="16"/>
        <v>月</v>
      </c>
      <c r="U64" s="13" t="str">
        <f t="shared" si="16"/>
        <v>火</v>
      </c>
      <c r="V64" s="13" t="str">
        <f t="shared" si="16"/>
        <v>水</v>
      </c>
      <c r="W64" s="13" t="str">
        <f t="shared" si="16"/>
        <v>木</v>
      </c>
      <c r="X64" s="13" t="str">
        <f t="shared" si="16"/>
        <v>金</v>
      </c>
      <c r="Y64" s="13" t="str">
        <f t="shared" si="16"/>
        <v>土</v>
      </c>
      <c r="Z64" s="13" t="str">
        <f t="shared" si="16"/>
        <v>日</v>
      </c>
      <c r="AA64" s="13" t="str">
        <f t="shared" si="16"/>
        <v>月</v>
      </c>
      <c r="AB64" s="13" t="str">
        <f t="shared" si="16"/>
        <v>火</v>
      </c>
      <c r="AC64" s="13" t="str">
        <f t="shared" si="16"/>
        <v>水</v>
      </c>
      <c r="AD64" s="13" t="str">
        <f t="shared" si="16"/>
        <v>木</v>
      </c>
      <c r="AE64" s="13" t="str">
        <f t="shared" si="16"/>
        <v>金</v>
      </c>
      <c r="AF64" s="13" t="str">
        <f t="shared" si="16"/>
        <v>土</v>
      </c>
      <c r="AG64" s="13" t="s">
        <v>17</v>
      </c>
      <c r="AH64" s="104"/>
      <c r="AI64" s="109"/>
      <c r="AK64" s="106"/>
      <c r="AL64" s="34" t="s">
        <v>25</v>
      </c>
      <c r="AM64" s="79">
        <f>IFERROR(+AM63/AM62,"")</f>
        <v>0.29032258064516131</v>
      </c>
      <c r="AN64" s="39" t="str">
        <f>IF(AM64="","",IF(AM64&gt;=0.285,"4週8休以上",IF(AM64&lt;0.285,"4週8休未満")))</f>
        <v>4週8休以上</v>
      </c>
    </row>
    <row r="65" spans="2:63" s="1" customFormat="1" ht="60" customHeight="1" x14ac:dyDescent="0.15">
      <c r="B65" s="8" t="s">
        <v>6</v>
      </c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  <c r="AA65" s="14"/>
      <c r="AB65" s="14"/>
      <c r="AC65" s="14"/>
      <c r="AD65" s="14"/>
      <c r="AE65" s="14"/>
      <c r="AF65" s="14"/>
      <c r="AG65" s="14"/>
      <c r="AH65" s="105"/>
      <c r="AI65" s="110"/>
      <c r="AK65" s="107" t="s">
        <v>4</v>
      </c>
      <c r="AL65" s="35" t="s">
        <v>16</v>
      </c>
      <c r="AM65" s="78">
        <f>COUNTIF(C67:AG67,"")+COUNTIF(C67:AG67,"●")</f>
        <v>31</v>
      </c>
      <c r="AN65" s="29"/>
      <c r="AP65" s="93"/>
      <c r="AQ65" s="93"/>
      <c r="AR65" s="93"/>
      <c r="AS65" s="93"/>
      <c r="AT65" s="93"/>
      <c r="AU65" s="93"/>
      <c r="AV65" s="93"/>
      <c r="AW65" s="93"/>
      <c r="AX65" s="93"/>
      <c r="AY65" s="93"/>
      <c r="AZ65" s="93"/>
      <c r="BA65" s="93"/>
      <c r="BB65" s="93"/>
      <c r="BC65" s="93"/>
      <c r="BD65" s="93"/>
      <c r="BE65" s="93"/>
      <c r="BF65" s="93"/>
      <c r="BG65" s="93"/>
      <c r="BH65" s="93"/>
      <c r="BI65" s="93"/>
      <c r="BJ65" s="93"/>
      <c r="BK65" s="93"/>
    </row>
    <row r="66" spans="2:63" s="72" customFormat="1" ht="14.25" thickBot="1" x14ac:dyDescent="0.2">
      <c r="B66" s="6" t="s">
        <v>3</v>
      </c>
      <c r="C66" s="13"/>
      <c r="D66" s="13"/>
      <c r="E66" s="13"/>
      <c r="F66" s="13" t="s">
        <v>29</v>
      </c>
      <c r="G66" s="13" t="s">
        <v>29</v>
      </c>
      <c r="H66" s="13"/>
      <c r="I66" s="13"/>
      <c r="J66" s="13"/>
      <c r="K66" s="13"/>
      <c r="L66" s="13"/>
      <c r="M66" s="13" t="s">
        <v>29</v>
      </c>
      <c r="N66" s="13" t="s">
        <v>29</v>
      </c>
      <c r="O66" s="13"/>
      <c r="P66" s="13"/>
      <c r="Q66" s="13"/>
      <c r="R66" s="13"/>
      <c r="S66" s="13"/>
      <c r="T66" s="13" t="s">
        <v>29</v>
      </c>
      <c r="U66" s="13" t="s">
        <v>29</v>
      </c>
      <c r="V66" s="13"/>
      <c r="W66" s="13"/>
      <c r="X66" s="13"/>
      <c r="Y66" s="13"/>
      <c r="Z66" s="13"/>
      <c r="AA66" s="13" t="s">
        <v>29</v>
      </c>
      <c r="AB66" s="13" t="s">
        <v>29</v>
      </c>
      <c r="AC66" s="13"/>
      <c r="AD66" s="13"/>
      <c r="AE66" s="13"/>
      <c r="AF66" s="13" t="s">
        <v>29</v>
      </c>
      <c r="AG66" s="13"/>
      <c r="AH66" s="9">
        <f>COUNTIF(C66:AG66,"○")</f>
        <v>9</v>
      </c>
      <c r="AI66" s="11">
        <f>+AH66+AI59</f>
        <v>60</v>
      </c>
      <c r="AK66" s="107"/>
      <c r="AL66" s="34" t="s">
        <v>24</v>
      </c>
      <c r="AM66" s="77">
        <f>COUNTIF(C67:AG67,"●")</f>
        <v>9</v>
      </c>
      <c r="AN66" s="24"/>
      <c r="AP66" s="94"/>
      <c r="AQ66" s="94"/>
      <c r="AR66" s="94"/>
      <c r="AS66" s="94"/>
      <c r="AT66" s="94"/>
      <c r="AU66" s="94"/>
      <c r="AV66" s="94"/>
      <c r="AW66" s="94"/>
      <c r="AX66" s="94"/>
      <c r="AY66" s="94"/>
      <c r="AZ66" s="94"/>
      <c r="BA66" s="94"/>
      <c r="BB66" s="94"/>
      <c r="BC66" s="94"/>
      <c r="BD66" s="94"/>
      <c r="BE66" s="94"/>
      <c r="BF66" s="94"/>
      <c r="BG66" s="94"/>
      <c r="BH66" s="94"/>
      <c r="BI66" s="94"/>
      <c r="BJ66" s="94"/>
      <c r="BK66" s="94"/>
    </row>
    <row r="67" spans="2:63" s="72" customFormat="1" ht="14.25" thickBot="1" x14ac:dyDescent="0.2">
      <c r="B67" s="7" t="s">
        <v>4</v>
      </c>
      <c r="C67" s="15"/>
      <c r="D67" s="15"/>
      <c r="E67" s="15"/>
      <c r="F67" s="15" t="s">
        <v>7</v>
      </c>
      <c r="G67" s="15" t="s">
        <v>7</v>
      </c>
      <c r="H67" s="15"/>
      <c r="I67" s="15"/>
      <c r="J67" s="15"/>
      <c r="K67" s="15"/>
      <c r="L67" s="15"/>
      <c r="M67" s="15" t="s">
        <v>7</v>
      </c>
      <c r="N67" s="15" t="s">
        <v>7</v>
      </c>
      <c r="O67" s="15"/>
      <c r="P67" s="15"/>
      <c r="Q67" s="15"/>
      <c r="R67" s="15"/>
      <c r="S67" s="15"/>
      <c r="T67" s="15" t="s">
        <v>7</v>
      </c>
      <c r="U67" s="15" t="s">
        <v>7</v>
      </c>
      <c r="V67" s="15"/>
      <c r="W67" s="15"/>
      <c r="X67" s="15"/>
      <c r="Y67" s="15"/>
      <c r="Z67" s="15"/>
      <c r="AA67" s="15" t="s">
        <v>7</v>
      </c>
      <c r="AB67" s="15" t="s">
        <v>7</v>
      </c>
      <c r="AC67" s="15"/>
      <c r="AD67" s="15"/>
      <c r="AE67" s="15"/>
      <c r="AF67" s="15" t="s">
        <v>7</v>
      </c>
      <c r="AG67" s="15"/>
      <c r="AH67" s="10">
        <f>COUNTIF(C67:AG67,"●")</f>
        <v>9</v>
      </c>
      <c r="AI67" s="12">
        <f>+AH67+AI60</f>
        <v>60</v>
      </c>
      <c r="AK67" s="107"/>
      <c r="AL67" s="34" t="s">
        <v>25</v>
      </c>
      <c r="AM67" s="79">
        <f>IFERROR(+AM66/AM65,"")</f>
        <v>0.29032258064516131</v>
      </c>
      <c r="AN67" s="39" t="str">
        <f>IF(AM67="","",IF(AM67&gt;=0.285,"4週8休以上",IF(AM67&lt;0.285,"4週8休未満")))</f>
        <v>4週8休以上</v>
      </c>
      <c r="AP67" s="94"/>
      <c r="AQ67" s="94"/>
      <c r="AR67" s="94"/>
      <c r="AS67" s="94"/>
      <c r="AT67" s="94"/>
      <c r="AU67" s="94"/>
      <c r="AV67" s="94"/>
      <c r="AW67" s="94"/>
      <c r="AX67" s="94"/>
      <c r="AY67" s="94"/>
      <c r="AZ67" s="94"/>
      <c r="BA67" s="94"/>
      <c r="BB67" s="94"/>
      <c r="BC67" s="94"/>
      <c r="BD67" s="94"/>
      <c r="BE67" s="94"/>
      <c r="BF67" s="94"/>
      <c r="BG67" s="94"/>
      <c r="BH67" s="94"/>
      <c r="BI67" s="94"/>
      <c r="BJ67" s="94"/>
      <c r="BK67" s="94"/>
    </row>
    <row r="68" spans="2:63" ht="14.25" thickBot="1" x14ac:dyDescent="0.2">
      <c r="AM68" s="21"/>
    </row>
    <row r="69" spans="2:63" ht="13.5" customHeight="1" x14ac:dyDescent="0.15">
      <c r="B69" s="5" t="s">
        <v>1</v>
      </c>
      <c r="C69" s="100">
        <f>C62+MONTH(1)</f>
        <v>12</v>
      </c>
      <c r="D69" s="101"/>
      <c r="E69" s="101"/>
      <c r="F69" s="101"/>
      <c r="G69" s="101"/>
      <c r="H69" s="101"/>
      <c r="I69" s="101"/>
      <c r="J69" s="101"/>
      <c r="K69" s="101"/>
      <c r="L69" s="101"/>
      <c r="M69" s="101"/>
      <c r="N69" s="101"/>
      <c r="O69" s="101"/>
      <c r="P69" s="101"/>
      <c r="Q69" s="101"/>
      <c r="R69" s="101"/>
      <c r="S69" s="101"/>
      <c r="T69" s="101"/>
      <c r="U69" s="101"/>
      <c r="V69" s="101"/>
      <c r="W69" s="101"/>
      <c r="X69" s="101"/>
      <c r="Y69" s="101"/>
      <c r="Z69" s="101"/>
      <c r="AA69" s="101"/>
      <c r="AB69" s="101"/>
      <c r="AC69" s="101"/>
      <c r="AD69" s="101"/>
      <c r="AE69" s="101"/>
      <c r="AF69" s="101"/>
      <c r="AG69" s="101"/>
      <c r="AH69" s="103" t="s">
        <v>12</v>
      </c>
      <c r="AI69" s="108" t="s">
        <v>13</v>
      </c>
      <c r="AK69" s="106" t="s">
        <v>3</v>
      </c>
      <c r="AL69" s="36" t="s">
        <v>16</v>
      </c>
      <c r="AM69" s="37">
        <f>COUNTIF(C73:AG73,"")+COUNTIF(C73:AG73,"○")</f>
        <v>28</v>
      </c>
    </row>
    <row r="70" spans="2:63" ht="14.25" thickBot="1" x14ac:dyDescent="0.2">
      <c r="B70" s="6" t="s">
        <v>2</v>
      </c>
      <c r="C70" s="26">
        <f>DATE($M$6,C69,1)</f>
        <v>45627</v>
      </c>
      <c r="D70" s="26">
        <f>C70+1</f>
        <v>45628</v>
      </c>
      <c r="E70" s="26">
        <f t="shared" ref="E70:AG70" si="17">D70+1</f>
        <v>45629</v>
      </c>
      <c r="F70" s="26">
        <f t="shared" si="17"/>
        <v>45630</v>
      </c>
      <c r="G70" s="26">
        <f t="shared" si="17"/>
        <v>45631</v>
      </c>
      <c r="H70" s="26">
        <f t="shared" si="17"/>
        <v>45632</v>
      </c>
      <c r="I70" s="26">
        <f t="shared" si="17"/>
        <v>45633</v>
      </c>
      <c r="J70" s="26">
        <f t="shared" si="17"/>
        <v>45634</v>
      </c>
      <c r="K70" s="26">
        <f t="shared" si="17"/>
        <v>45635</v>
      </c>
      <c r="L70" s="26">
        <f t="shared" si="17"/>
        <v>45636</v>
      </c>
      <c r="M70" s="26">
        <f t="shared" si="17"/>
        <v>45637</v>
      </c>
      <c r="N70" s="26">
        <f t="shared" si="17"/>
        <v>45638</v>
      </c>
      <c r="O70" s="26">
        <f t="shared" si="17"/>
        <v>45639</v>
      </c>
      <c r="P70" s="26">
        <f t="shared" si="17"/>
        <v>45640</v>
      </c>
      <c r="Q70" s="26">
        <f t="shared" si="17"/>
        <v>45641</v>
      </c>
      <c r="R70" s="26">
        <f t="shared" si="17"/>
        <v>45642</v>
      </c>
      <c r="S70" s="26">
        <f t="shared" si="17"/>
        <v>45643</v>
      </c>
      <c r="T70" s="26">
        <f t="shared" si="17"/>
        <v>45644</v>
      </c>
      <c r="U70" s="26">
        <f t="shared" si="17"/>
        <v>45645</v>
      </c>
      <c r="V70" s="26">
        <f t="shared" si="17"/>
        <v>45646</v>
      </c>
      <c r="W70" s="26">
        <f t="shared" si="17"/>
        <v>45647</v>
      </c>
      <c r="X70" s="26">
        <f t="shared" si="17"/>
        <v>45648</v>
      </c>
      <c r="Y70" s="26">
        <f t="shared" si="17"/>
        <v>45649</v>
      </c>
      <c r="Z70" s="26">
        <f t="shared" si="17"/>
        <v>45650</v>
      </c>
      <c r="AA70" s="26">
        <f t="shared" si="17"/>
        <v>45651</v>
      </c>
      <c r="AB70" s="26">
        <f t="shared" si="17"/>
        <v>45652</v>
      </c>
      <c r="AC70" s="26">
        <f t="shared" si="17"/>
        <v>45653</v>
      </c>
      <c r="AD70" s="26">
        <f t="shared" si="17"/>
        <v>45654</v>
      </c>
      <c r="AE70" s="30">
        <f t="shared" si="17"/>
        <v>45655</v>
      </c>
      <c r="AF70" s="30">
        <f t="shared" si="17"/>
        <v>45656</v>
      </c>
      <c r="AG70" s="30">
        <f t="shared" si="17"/>
        <v>45657</v>
      </c>
      <c r="AH70" s="104"/>
      <c r="AI70" s="109"/>
      <c r="AK70" s="106"/>
      <c r="AL70" s="34" t="s">
        <v>24</v>
      </c>
      <c r="AM70" s="77">
        <f>COUNTIF(C73:AG73,"○")</f>
        <v>8</v>
      </c>
    </row>
    <row r="71" spans="2:63" ht="14.25" thickBot="1" x14ac:dyDescent="0.2">
      <c r="B71" s="6" t="s">
        <v>5</v>
      </c>
      <c r="C71" s="13" t="str">
        <f>TEXT(WEEKDAY(+C70),"aaa")</f>
        <v>日</v>
      </c>
      <c r="D71" s="13" t="str">
        <f t="shared" ref="D71:AG71" si="18">TEXT(WEEKDAY(+D70),"aaa")</f>
        <v>月</v>
      </c>
      <c r="E71" s="13" t="str">
        <f t="shared" si="18"/>
        <v>火</v>
      </c>
      <c r="F71" s="13" t="str">
        <f t="shared" si="18"/>
        <v>水</v>
      </c>
      <c r="G71" s="13" t="str">
        <f t="shared" si="18"/>
        <v>木</v>
      </c>
      <c r="H71" s="13" t="str">
        <f t="shared" si="18"/>
        <v>金</v>
      </c>
      <c r="I71" s="13" t="str">
        <f t="shared" si="18"/>
        <v>土</v>
      </c>
      <c r="J71" s="13" t="str">
        <f t="shared" si="18"/>
        <v>日</v>
      </c>
      <c r="K71" s="13" t="str">
        <f t="shared" si="18"/>
        <v>月</v>
      </c>
      <c r="L71" s="13" t="str">
        <f t="shared" si="18"/>
        <v>火</v>
      </c>
      <c r="M71" s="13" t="str">
        <f t="shared" si="18"/>
        <v>水</v>
      </c>
      <c r="N71" s="13" t="str">
        <f t="shared" si="18"/>
        <v>木</v>
      </c>
      <c r="O71" s="13" t="str">
        <f t="shared" si="18"/>
        <v>金</v>
      </c>
      <c r="P71" s="13" t="str">
        <f t="shared" si="18"/>
        <v>土</v>
      </c>
      <c r="Q71" s="13" t="str">
        <f t="shared" si="18"/>
        <v>日</v>
      </c>
      <c r="R71" s="13" t="str">
        <f t="shared" si="18"/>
        <v>月</v>
      </c>
      <c r="S71" s="13" t="str">
        <f t="shared" si="18"/>
        <v>火</v>
      </c>
      <c r="T71" s="13" t="str">
        <f t="shared" si="18"/>
        <v>水</v>
      </c>
      <c r="U71" s="13" t="str">
        <f t="shared" si="18"/>
        <v>木</v>
      </c>
      <c r="V71" s="13" t="str">
        <f t="shared" si="18"/>
        <v>金</v>
      </c>
      <c r="W71" s="13" t="str">
        <f t="shared" si="18"/>
        <v>土</v>
      </c>
      <c r="X71" s="13" t="str">
        <f t="shared" si="18"/>
        <v>日</v>
      </c>
      <c r="Y71" s="13" t="str">
        <f t="shared" si="18"/>
        <v>月</v>
      </c>
      <c r="Z71" s="13" t="str">
        <f t="shared" si="18"/>
        <v>火</v>
      </c>
      <c r="AA71" s="13" t="str">
        <f t="shared" si="18"/>
        <v>水</v>
      </c>
      <c r="AB71" s="13" t="str">
        <f t="shared" si="18"/>
        <v>木</v>
      </c>
      <c r="AC71" s="13" t="str">
        <f t="shared" si="18"/>
        <v>金</v>
      </c>
      <c r="AD71" s="13" t="str">
        <f t="shared" si="18"/>
        <v>土</v>
      </c>
      <c r="AE71" s="31" t="str">
        <f t="shared" si="18"/>
        <v>日</v>
      </c>
      <c r="AF71" s="31" t="str">
        <f t="shared" si="18"/>
        <v>月</v>
      </c>
      <c r="AG71" s="31" t="str">
        <f t="shared" si="18"/>
        <v>火</v>
      </c>
      <c r="AH71" s="104"/>
      <c r="AI71" s="109"/>
      <c r="AK71" s="106"/>
      <c r="AL71" s="34" t="s">
        <v>25</v>
      </c>
      <c r="AM71" s="79">
        <f>IFERROR(+AM70/AM69,"")</f>
        <v>0.2857142857142857</v>
      </c>
      <c r="AN71" s="39" t="str">
        <f>IF(AM71="","",IF(AM71&gt;=0.285,"4週8休以上",IF(AM71&lt;0.285,"4週8休未満")))</f>
        <v>4週8休以上</v>
      </c>
    </row>
    <row r="72" spans="2:63" s="1" customFormat="1" ht="60" customHeight="1" x14ac:dyDescent="0.15">
      <c r="B72" s="8" t="s">
        <v>6</v>
      </c>
      <c r="C72" s="14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  <c r="AA72" s="14"/>
      <c r="AB72" s="14"/>
      <c r="AC72" s="14"/>
      <c r="AD72" s="14"/>
      <c r="AE72" s="32"/>
      <c r="AF72" s="32"/>
      <c r="AG72" s="32"/>
      <c r="AH72" s="105"/>
      <c r="AI72" s="110"/>
      <c r="AK72" s="107" t="s">
        <v>4</v>
      </c>
      <c r="AL72" s="35" t="s">
        <v>16</v>
      </c>
      <c r="AM72" s="78">
        <f>COUNTIF(C74:AG74,"")+COUNTIF(C74:AG74,"●")</f>
        <v>28</v>
      </c>
      <c r="AN72" s="29"/>
      <c r="AP72" s="93"/>
      <c r="AQ72" s="93"/>
      <c r="AR72" s="93"/>
      <c r="AS72" s="93"/>
      <c r="AT72" s="93"/>
      <c r="AU72" s="93"/>
      <c r="AV72" s="93"/>
      <c r="AW72" s="93"/>
      <c r="AX72" s="93"/>
      <c r="AY72" s="93"/>
      <c r="AZ72" s="93"/>
      <c r="BA72" s="93"/>
      <c r="BB72" s="93"/>
      <c r="BC72" s="93"/>
      <c r="BD72" s="93"/>
      <c r="BE72" s="93"/>
      <c r="BF72" s="93"/>
      <c r="BG72" s="93"/>
      <c r="BH72" s="93"/>
      <c r="BI72" s="93"/>
      <c r="BJ72" s="93"/>
      <c r="BK72" s="93"/>
    </row>
    <row r="73" spans="2:63" s="72" customFormat="1" ht="14.25" thickBot="1" x14ac:dyDescent="0.2">
      <c r="B73" s="6" t="s">
        <v>3</v>
      </c>
      <c r="C73" s="13"/>
      <c r="D73" s="13" t="s">
        <v>29</v>
      </c>
      <c r="E73" s="13" t="s">
        <v>29</v>
      </c>
      <c r="F73" s="13"/>
      <c r="G73" s="13"/>
      <c r="H73" s="13"/>
      <c r="I73" s="13"/>
      <c r="J73" s="13"/>
      <c r="K73" s="13" t="s">
        <v>29</v>
      </c>
      <c r="L73" s="13" t="s">
        <v>29</v>
      </c>
      <c r="M73" s="13"/>
      <c r="N73" s="13"/>
      <c r="O73" s="13"/>
      <c r="P73" s="13"/>
      <c r="Q73" s="13"/>
      <c r="R73" s="13" t="s">
        <v>29</v>
      </c>
      <c r="S73" s="13" t="s">
        <v>29</v>
      </c>
      <c r="T73" s="13"/>
      <c r="U73" s="13"/>
      <c r="V73" s="13"/>
      <c r="W73" s="13"/>
      <c r="X73" s="13"/>
      <c r="Y73" s="13" t="s">
        <v>29</v>
      </c>
      <c r="Z73" s="13" t="s">
        <v>29</v>
      </c>
      <c r="AA73" s="13"/>
      <c r="AB73" s="13"/>
      <c r="AC73" s="13"/>
      <c r="AD73" s="13"/>
      <c r="AE73" s="31" t="s">
        <v>27</v>
      </c>
      <c r="AF73" s="31" t="s">
        <v>27</v>
      </c>
      <c r="AG73" s="31" t="s">
        <v>27</v>
      </c>
      <c r="AH73" s="9">
        <f>COUNTIF(C73:AG73,"○")</f>
        <v>8</v>
      </c>
      <c r="AI73" s="11">
        <f>+AH73+AI66</f>
        <v>68</v>
      </c>
      <c r="AK73" s="107"/>
      <c r="AL73" s="34" t="s">
        <v>24</v>
      </c>
      <c r="AM73" s="77">
        <f>COUNTIF(C74:AG74,"●")</f>
        <v>8</v>
      </c>
      <c r="AN73" s="24"/>
      <c r="AP73" s="94"/>
      <c r="AQ73" s="94"/>
      <c r="AR73" s="94"/>
      <c r="AS73" s="94"/>
      <c r="AT73" s="94"/>
      <c r="AU73" s="94"/>
      <c r="AV73" s="94"/>
      <c r="AW73" s="94"/>
      <c r="AX73" s="94"/>
      <c r="AY73" s="94"/>
      <c r="AZ73" s="94"/>
      <c r="BA73" s="94"/>
      <c r="BB73" s="94"/>
      <c r="BC73" s="94"/>
      <c r="BD73" s="94"/>
      <c r="BE73" s="94"/>
      <c r="BF73" s="94"/>
      <c r="BG73" s="94"/>
      <c r="BH73" s="94"/>
      <c r="BI73" s="94"/>
      <c r="BJ73" s="94"/>
      <c r="BK73" s="94"/>
    </row>
    <row r="74" spans="2:63" s="72" customFormat="1" ht="14.25" thickBot="1" x14ac:dyDescent="0.2">
      <c r="B74" s="7" t="s">
        <v>4</v>
      </c>
      <c r="C74" s="15"/>
      <c r="D74" s="15" t="s">
        <v>7</v>
      </c>
      <c r="E74" s="15" t="s">
        <v>7</v>
      </c>
      <c r="F74" s="15"/>
      <c r="G74" s="15"/>
      <c r="H74" s="15"/>
      <c r="I74" s="15"/>
      <c r="J74" s="15"/>
      <c r="K74" s="15" t="s">
        <v>7</v>
      </c>
      <c r="L74" s="15" t="s">
        <v>7</v>
      </c>
      <c r="M74" s="15"/>
      <c r="N74" s="15"/>
      <c r="O74" s="15"/>
      <c r="P74" s="15"/>
      <c r="Q74" s="15"/>
      <c r="R74" s="15" t="s">
        <v>7</v>
      </c>
      <c r="S74" s="15" t="s">
        <v>7</v>
      </c>
      <c r="T74" s="15"/>
      <c r="U74" s="15"/>
      <c r="V74" s="15"/>
      <c r="W74" s="15"/>
      <c r="X74" s="15"/>
      <c r="Y74" s="15" t="s">
        <v>7</v>
      </c>
      <c r="Z74" s="15" t="s">
        <v>7</v>
      </c>
      <c r="AA74" s="15"/>
      <c r="AB74" s="15"/>
      <c r="AC74" s="15"/>
      <c r="AD74" s="15"/>
      <c r="AE74" s="33" t="s">
        <v>27</v>
      </c>
      <c r="AF74" s="33" t="s">
        <v>27</v>
      </c>
      <c r="AG74" s="33" t="s">
        <v>27</v>
      </c>
      <c r="AH74" s="10">
        <f>COUNTIF(C74:AG74,"●")</f>
        <v>8</v>
      </c>
      <c r="AI74" s="12">
        <f>+AH74+AI67</f>
        <v>68</v>
      </c>
      <c r="AK74" s="107"/>
      <c r="AL74" s="34" t="s">
        <v>25</v>
      </c>
      <c r="AM74" s="79">
        <f>IFERROR(+AM73/AM72,"")</f>
        <v>0.2857142857142857</v>
      </c>
      <c r="AN74" s="39" t="str">
        <f>IF(AM74="","",IF(AM74&gt;=0.285,"4週8休以上",IF(AM74&lt;0.285,"4週8休未満")))</f>
        <v>4週8休以上</v>
      </c>
      <c r="AP74" s="94"/>
      <c r="AQ74" s="94"/>
      <c r="AR74" s="94"/>
      <c r="AS74" s="94"/>
      <c r="AT74" s="94"/>
      <c r="AU74" s="94"/>
      <c r="AV74" s="94"/>
      <c r="AW74" s="94"/>
      <c r="AX74" s="94"/>
      <c r="AY74" s="94"/>
      <c r="AZ74" s="94"/>
      <c r="BA74" s="94"/>
      <c r="BB74" s="94"/>
      <c r="BC74" s="94"/>
      <c r="BD74" s="94"/>
      <c r="BE74" s="94"/>
      <c r="BF74" s="94"/>
      <c r="BG74" s="94"/>
      <c r="BH74" s="94"/>
      <c r="BI74" s="94"/>
      <c r="BJ74" s="94"/>
      <c r="BK74" s="94"/>
    </row>
    <row r="75" spans="2:63" ht="14.25" thickBot="1" x14ac:dyDescent="0.2">
      <c r="AM75" s="21"/>
    </row>
    <row r="76" spans="2:63" ht="13.5" customHeight="1" x14ac:dyDescent="0.15">
      <c r="B76" s="5" t="s">
        <v>1</v>
      </c>
      <c r="C76" s="100">
        <f>MONTH(C69+1)</f>
        <v>1</v>
      </c>
      <c r="D76" s="101"/>
      <c r="E76" s="101"/>
      <c r="F76" s="101"/>
      <c r="G76" s="101"/>
      <c r="H76" s="101"/>
      <c r="I76" s="101"/>
      <c r="J76" s="101"/>
      <c r="K76" s="101"/>
      <c r="L76" s="101"/>
      <c r="M76" s="101"/>
      <c r="N76" s="101"/>
      <c r="O76" s="101"/>
      <c r="P76" s="101"/>
      <c r="Q76" s="101"/>
      <c r="R76" s="101"/>
      <c r="S76" s="101"/>
      <c r="T76" s="101"/>
      <c r="U76" s="101"/>
      <c r="V76" s="101"/>
      <c r="W76" s="101"/>
      <c r="X76" s="101"/>
      <c r="Y76" s="101"/>
      <c r="Z76" s="101"/>
      <c r="AA76" s="101"/>
      <c r="AB76" s="101"/>
      <c r="AC76" s="101"/>
      <c r="AD76" s="101"/>
      <c r="AE76" s="101"/>
      <c r="AF76" s="101"/>
      <c r="AG76" s="101"/>
      <c r="AH76" s="103" t="s">
        <v>12</v>
      </c>
      <c r="AI76" s="108" t="s">
        <v>13</v>
      </c>
      <c r="AK76" s="106" t="s">
        <v>3</v>
      </c>
      <c r="AL76" s="36" t="s">
        <v>16</v>
      </c>
      <c r="AM76" s="37">
        <f>COUNTIF(C80:AG80,"")+COUNTIF(C80:AG80,"○")</f>
        <v>28</v>
      </c>
    </row>
    <row r="77" spans="2:63" ht="14.25" thickBot="1" x14ac:dyDescent="0.2">
      <c r="B77" s="6" t="s">
        <v>2</v>
      </c>
      <c r="C77" s="30">
        <f>DATE($M$6+1,C76,1)</f>
        <v>45658</v>
      </c>
      <c r="D77" s="30">
        <f>C77+1</f>
        <v>45659</v>
      </c>
      <c r="E77" s="30">
        <f t="shared" ref="E77:AG77" si="19">D77+1</f>
        <v>45660</v>
      </c>
      <c r="F77" s="26">
        <f t="shared" si="19"/>
        <v>45661</v>
      </c>
      <c r="G77" s="26">
        <f t="shared" si="19"/>
        <v>45662</v>
      </c>
      <c r="H77" s="26">
        <f t="shared" si="19"/>
        <v>45663</v>
      </c>
      <c r="I77" s="26">
        <f t="shared" si="19"/>
        <v>45664</v>
      </c>
      <c r="J77" s="26">
        <f t="shared" si="19"/>
        <v>45665</v>
      </c>
      <c r="K77" s="26">
        <f t="shared" si="19"/>
        <v>45666</v>
      </c>
      <c r="L77" s="26">
        <f t="shared" si="19"/>
        <v>45667</v>
      </c>
      <c r="M77" s="26">
        <f t="shared" si="19"/>
        <v>45668</v>
      </c>
      <c r="N77" s="26">
        <f t="shared" si="19"/>
        <v>45669</v>
      </c>
      <c r="O77" s="26">
        <f t="shared" si="19"/>
        <v>45670</v>
      </c>
      <c r="P77" s="26">
        <f t="shared" si="19"/>
        <v>45671</v>
      </c>
      <c r="Q77" s="26">
        <f t="shared" si="19"/>
        <v>45672</v>
      </c>
      <c r="R77" s="26">
        <f t="shared" si="19"/>
        <v>45673</v>
      </c>
      <c r="S77" s="26">
        <f t="shared" si="19"/>
        <v>45674</v>
      </c>
      <c r="T77" s="26">
        <f t="shared" si="19"/>
        <v>45675</v>
      </c>
      <c r="U77" s="26">
        <f t="shared" si="19"/>
        <v>45676</v>
      </c>
      <c r="V77" s="26">
        <f t="shared" si="19"/>
        <v>45677</v>
      </c>
      <c r="W77" s="26">
        <f t="shared" si="19"/>
        <v>45678</v>
      </c>
      <c r="X77" s="26">
        <f t="shared" si="19"/>
        <v>45679</v>
      </c>
      <c r="Y77" s="26">
        <f t="shared" si="19"/>
        <v>45680</v>
      </c>
      <c r="Z77" s="26">
        <f t="shared" si="19"/>
        <v>45681</v>
      </c>
      <c r="AA77" s="26">
        <f t="shared" si="19"/>
        <v>45682</v>
      </c>
      <c r="AB77" s="26">
        <f t="shared" si="19"/>
        <v>45683</v>
      </c>
      <c r="AC77" s="26">
        <f t="shared" si="19"/>
        <v>45684</v>
      </c>
      <c r="AD77" s="26">
        <f t="shared" si="19"/>
        <v>45685</v>
      </c>
      <c r="AE77" s="26">
        <f t="shared" si="19"/>
        <v>45686</v>
      </c>
      <c r="AF77" s="26">
        <f t="shared" si="19"/>
        <v>45687</v>
      </c>
      <c r="AG77" s="26">
        <f t="shared" si="19"/>
        <v>45688</v>
      </c>
      <c r="AH77" s="104"/>
      <c r="AI77" s="109"/>
      <c r="AK77" s="106"/>
      <c r="AL77" s="34" t="s">
        <v>24</v>
      </c>
      <c r="AM77" s="77">
        <f>COUNTIF(C80:AG80,"○")</f>
        <v>8</v>
      </c>
    </row>
    <row r="78" spans="2:63" ht="14.25" thickBot="1" x14ac:dyDescent="0.2">
      <c r="B78" s="6" t="s">
        <v>5</v>
      </c>
      <c r="C78" s="31" t="str">
        <f>TEXT(WEEKDAY(+C77),"aaa")</f>
        <v>水</v>
      </c>
      <c r="D78" s="31" t="str">
        <f t="shared" ref="D78:AG78" si="20">TEXT(WEEKDAY(+D77),"aaa")</f>
        <v>木</v>
      </c>
      <c r="E78" s="31" t="str">
        <f t="shared" si="20"/>
        <v>金</v>
      </c>
      <c r="F78" s="13" t="str">
        <f t="shared" si="20"/>
        <v>土</v>
      </c>
      <c r="G78" s="13" t="str">
        <f t="shared" si="20"/>
        <v>日</v>
      </c>
      <c r="H78" s="13" t="str">
        <f t="shared" si="20"/>
        <v>月</v>
      </c>
      <c r="I78" s="13" t="str">
        <f t="shared" si="20"/>
        <v>火</v>
      </c>
      <c r="J78" s="13" t="str">
        <f t="shared" si="20"/>
        <v>水</v>
      </c>
      <c r="K78" s="13" t="str">
        <f t="shared" si="20"/>
        <v>木</v>
      </c>
      <c r="L78" s="13" t="str">
        <f t="shared" si="20"/>
        <v>金</v>
      </c>
      <c r="M78" s="13" t="str">
        <f t="shared" si="20"/>
        <v>土</v>
      </c>
      <c r="N78" s="13" t="str">
        <f t="shared" si="20"/>
        <v>日</v>
      </c>
      <c r="O78" s="13" t="str">
        <f t="shared" si="20"/>
        <v>月</v>
      </c>
      <c r="P78" s="13" t="str">
        <f t="shared" si="20"/>
        <v>火</v>
      </c>
      <c r="Q78" s="13" t="str">
        <f t="shared" si="20"/>
        <v>水</v>
      </c>
      <c r="R78" s="13" t="str">
        <f t="shared" si="20"/>
        <v>木</v>
      </c>
      <c r="S78" s="13" t="str">
        <f t="shared" si="20"/>
        <v>金</v>
      </c>
      <c r="T78" s="13" t="str">
        <f t="shared" si="20"/>
        <v>土</v>
      </c>
      <c r="U78" s="13" t="str">
        <f t="shared" si="20"/>
        <v>日</v>
      </c>
      <c r="V78" s="13" t="str">
        <f t="shared" si="20"/>
        <v>月</v>
      </c>
      <c r="W78" s="13" t="str">
        <f t="shared" si="20"/>
        <v>火</v>
      </c>
      <c r="X78" s="13" t="str">
        <f t="shared" si="20"/>
        <v>水</v>
      </c>
      <c r="Y78" s="13" t="str">
        <f t="shared" si="20"/>
        <v>木</v>
      </c>
      <c r="Z78" s="13" t="str">
        <f t="shared" si="20"/>
        <v>金</v>
      </c>
      <c r="AA78" s="13" t="str">
        <f t="shared" si="20"/>
        <v>土</v>
      </c>
      <c r="AB78" s="13" t="str">
        <f t="shared" si="20"/>
        <v>日</v>
      </c>
      <c r="AC78" s="13" t="str">
        <f t="shared" si="20"/>
        <v>月</v>
      </c>
      <c r="AD78" s="13" t="str">
        <f t="shared" si="20"/>
        <v>火</v>
      </c>
      <c r="AE78" s="13" t="str">
        <f t="shared" si="20"/>
        <v>水</v>
      </c>
      <c r="AF78" s="13" t="str">
        <f t="shared" si="20"/>
        <v>木</v>
      </c>
      <c r="AG78" s="13" t="str">
        <f t="shared" si="20"/>
        <v>金</v>
      </c>
      <c r="AH78" s="104"/>
      <c r="AI78" s="109"/>
      <c r="AK78" s="106"/>
      <c r="AL78" s="34" t="s">
        <v>25</v>
      </c>
      <c r="AM78" s="79">
        <f>IFERROR(+AM77/AM76,"")</f>
        <v>0.2857142857142857</v>
      </c>
      <c r="AN78" s="39" t="str">
        <f>IF(AM78="","",IF(AM78&gt;=0.285,"4週8休以上",IF(AM78&lt;0.285,"4週8休未満")))</f>
        <v>4週8休以上</v>
      </c>
    </row>
    <row r="79" spans="2:63" s="1" customFormat="1" ht="60" customHeight="1" x14ac:dyDescent="0.15">
      <c r="B79" s="8" t="s">
        <v>6</v>
      </c>
      <c r="C79" s="32"/>
      <c r="D79" s="32"/>
      <c r="E79" s="32"/>
      <c r="F79" s="14"/>
      <c r="G79" s="14"/>
      <c r="H79" s="29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  <c r="AA79" s="14"/>
      <c r="AB79" s="14"/>
      <c r="AC79" s="14"/>
      <c r="AD79" s="14"/>
      <c r="AE79" s="14"/>
      <c r="AF79" s="14"/>
      <c r="AG79" s="14"/>
      <c r="AH79" s="105"/>
      <c r="AI79" s="110"/>
      <c r="AK79" s="107" t="s">
        <v>4</v>
      </c>
      <c r="AL79" s="35" t="s">
        <v>16</v>
      </c>
      <c r="AM79" s="78">
        <f>COUNTIF(C81:AG81,"")+COUNTIF(C81:AG81,"●")</f>
        <v>28</v>
      </c>
      <c r="AN79" s="29"/>
      <c r="AP79" s="93"/>
      <c r="AQ79" s="93"/>
      <c r="AR79" s="93"/>
      <c r="AS79" s="93"/>
      <c r="AT79" s="93"/>
      <c r="AU79" s="93"/>
      <c r="AV79" s="93"/>
      <c r="AW79" s="93"/>
      <c r="AX79" s="93"/>
      <c r="AY79" s="93"/>
      <c r="AZ79" s="93"/>
      <c r="BA79" s="93"/>
      <c r="BB79" s="93"/>
      <c r="BC79" s="93"/>
      <c r="BD79" s="93"/>
      <c r="BE79" s="93"/>
      <c r="BF79" s="93"/>
      <c r="BG79" s="93"/>
      <c r="BH79" s="93"/>
      <c r="BI79" s="93"/>
      <c r="BJ79" s="93"/>
      <c r="BK79" s="93"/>
    </row>
    <row r="80" spans="2:63" s="72" customFormat="1" ht="14.25" thickBot="1" x14ac:dyDescent="0.2">
      <c r="B80" s="6" t="s">
        <v>3</v>
      </c>
      <c r="C80" s="31" t="s">
        <v>27</v>
      </c>
      <c r="D80" s="31" t="s">
        <v>27</v>
      </c>
      <c r="E80" s="31" t="s">
        <v>27</v>
      </c>
      <c r="F80" s="13"/>
      <c r="G80" s="13"/>
      <c r="H80" s="13" t="s">
        <v>29</v>
      </c>
      <c r="I80" s="13" t="s">
        <v>29</v>
      </c>
      <c r="J80" s="13"/>
      <c r="K80" s="13"/>
      <c r="L80" s="13"/>
      <c r="M80" s="13"/>
      <c r="N80" s="13"/>
      <c r="O80" s="13" t="s">
        <v>29</v>
      </c>
      <c r="P80" s="13" t="s">
        <v>29</v>
      </c>
      <c r="Q80" s="13"/>
      <c r="R80" s="13"/>
      <c r="S80" s="13"/>
      <c r="T80" s="13"/>
      <c r="U80" s="13"/>
      <c r="V80" s="13" t="s">
        <v>29</v>
      </c>
      <c r="W80" s="13" t="s">
        <v>29</v>
      </c>
      <c r="X80" s="13"/>
      <c r="Y80" s="13"/>
      <c r="Z80" s="13"/>
      <c r="AA80" s="13"/>
      <c r="AB80" s="13"/>
      <c r="AC80" s="13" t="s">
        <v>29</v>
      </c>
      <c r="AD80" s="13" t="s">
        <v>29</v>
      </c>
      <c r="AE80" s="13"/>
      <c r="AF80" s="13"/>
      <c r="AG80" s="13"/>
      <c r="AH80" s="9">
        <f>COUNTIF(C80:AG80,"○")</f>
        <v>8</v>
      </c>
      <c r="AI80" s="11">
        <f>+AH80+AI73</f>
        <v>76</v>
      </c>
      <c r="AK80" s="107"/>
      <c r="AL80" s="34" t="s">
        <v>24</v>
      </c>
      <c r="AM80" s="77">
        <f>COUNTIF(C81:AG81,"●")</f>
        <v>8</v>
      </c>
      <c r="AN80" s="24"/>
      <c r="AP80" s="94"/>
      <c r="AQ80" s="94"/>
      <c r="AR80" s="94"/>
      <c r="AS80" s="94"/>
      <c r="AT80" s="94"/>
      <c r="AU80" s="94"/>
      <c r="AV80" s="94"/>
      <c r="AW80" s="94"/>
      <c r="AX80" s="94"/>
      <c r="AY80" s="94"/>
      <c r="AZ80" s="94"/>
      <c r="BA80" s="94"/>
      <c r="BB80" s="94"/>
      <c r="BC80" s="94"/>
      <c r="BD80" s="94"/>
      <c r="BE80" s="94"/>
      <c r="BF80" s="94"/>
      <c r="BG80" s="94"/>
      <c r="BH80" s="94"/>
      <c r="BI80" s="94"/>
      <c r="BJ80" s="94"/>
      <c r="BK80" s="94"/>
    </row>
    <row r="81" spans="2:63" s="72" customFormat="1" ht="14.25" thickBot="1" x14ac:dyDescent="0.2">
      <c r="B81" s="7" t="s">
        <v>4</v>
      </c>
      <c r="C81" s="33" t="s">
        <v>27</v>
      </c>
      <c r="D81" s="33" t="s">
        <v>27</v>
      </c>
      <c r="E81" s="33" t="s">
        <v>27</v>
      </c>
      <c r="F81" s="15"/>
      <c r="G81" s="15"/>
      <c r="H81" s="15" t="s">
        <v>7</v>
      </c>
      <c r="I81" s="15" t="s">
        <v>7</v>
      </c>
      <c r="J81" s="15"/>
      <c r="K81" s="15"/>
      <c r="L81" s="15"/>
      <c r="M81" s="15"/>
      <c r="N81" s="15"/>
      <c r="O81" s="15" t="s">
        <v>7</v>
      </c>
      <c r="P81" s="15" t="s">
        <v>7</v>
      </c>
      <c r="Q81" s="15"/>
      <c r="R81" s="15"/>
      <c r="S81" s="15"/>
      <c r="T81" s="15"/>
      <c r="U81" s="15"/>
      <c r="V81" s="15" t="s">
        <v>7</v>
      </c>
      <c r="W81" s="15" t="s">
        <v>7</v>
      </c>
      <c r="X81" s="15"/>
      <c r="Y81" s="15"/>
      <c r="Z81" s="15"/>
      <c r="AA81" s="15"/>
      <c r="AB81" s="15"/>
      <c r="AC81" s="15" t="s">
        <v>7</v>
      </c>
      <c r="AD81" s="15" t="s">
        <v>7</v>
      </c>
      <c r="AE81" s="15"/>
      <c r="AF81" s="15"/>
      <c r="AG81" s="15"/>
      <c r="AH81" s="10">
        <f>COUNTIF(C81:AG81,"●")</f>
        <v>8</v>
      </c>
      <c r="AI81" s="12">
        <f>+AH81+AI74</f>
        <v>76</v>
      </c>
      <c r="AK81" s="107"/>
      <c r="AL81" s="34" t="s">
        <v>25</v>
      </c>
      <c r="AM81" s="79">
        <f>IFERROR(+AM80/AM79,"")</f>
        <v>0.2857142857142857</v>
      </c>
      <c r="AN81" s="39" t="str">
        <f>IF(AM81="","",IF(AM81&gt;=0.285,"4週8休以上",IF(AM81&lt;0.285,"4週8休未満")))</f>
        <v>4週8休以上</v>
      </c>
      <c r="AP81" s="94"/>
      <c r="AQ81" s="94"/>
      <c r="AR81" s="94"/>
      <c r="AS81" s="94"/>
      <c r="AT81" s="94"/>
      <c r="AU81" s="94"/>
      <c r="AV81" s="94"/>
      <c r="AW81" s="94"/>
      <c r="AX81" s="94"/>
      <c r="AY81" s="94"/>
      <c r="AZ81" s="94"/>
      <c r="BA81" s="94"/>
      <c r="BB81" s="94"/>
      <c r="BC81" s="94"/>
      <c r="BD81" s="94"/>
      <c r="BE81" s="94"/>
      <c r="BF81" s="94"/>
      <c r="BG81" s="94"/>
      <c r="BH81" s="94"/>
      <c r="BI81" s="94"/>
      <c r="BJ81" s="94"/>
      <c r="BK81" s="94"/>
    </row>
    <row r="82" spans="2:63" ht="14.25" thickBot="1" x14ac:dyDescent="0.2">
      <c r="AM82" s="21"/>
    </row>
    <row r="83" spans="2:63" ht="13.5" customHeight="1" x14ac:dyDescent="0.15">
      <c r="B83" s="5" t="s">
        <v>1</v>
      </c>
      <c r="C83" s="100">
        <f>C76+MONTH(1)</f>
        <v>2</v>
      </c>
      <c r="D83" s="101"/>
      <c r="E83" s="101"/>
      <c r="F83" s="101"/>
      <c r="G83" s="101"/>
      <c r="H83" s="101"/>
      <c r="I83" s="101"/>
      <c r="J83" s="101"/>
      <c r="K83" s="101"/>
      <c r="L83" s="101"/>
      <c r="M83" s="101"/>
      <c r="N83" s="101"/>
      <c r="O83" s="101"/>
      <c r="P83" s="101"/>
      <c r="Q83" s="101"/>
      <c r="R83" s="101"/>
      <c r="S83" s="101"/>
      <c r="T83" s="101"/>
      <c r="U83" s="101"/>
      <c r="V83" s="101"/>
      <c r="W83" s="101"/>
      <c r="X83" s="101"/>
      <c r="Y83" s="101"/>
      <c r="Z83" s="101"/>
      <c r="AA83" s="101"/>
      <c r="AB83" s="101"/>
      <c r="AC83" s="101"/>
      <c r="AD83" s="101"/>
      <c r="AE83" s="101"/>
      <c r="AF83" s="101"/>
      <c r="AG83" s="101"/>
      <c r="AH83" s="103" t="s">
        <v>12</v>
      </c>
      <c r="AI83" s="108" t="s">
        <v>13</v>
      </c>
      <c r="AK83" s="106" t="s">
        <v>3</v>
      </c>
      <c r="AL83" s="36" t="s">
        <v>16</v>
      </c>
      <c r="AM83" s="37">
        <f>COUNTIF(C87:AG87,"")+COUNTIF(C87:AG87,"○")</f>
        <v>29</v>
      </c>
    </row>
    <row r="84" spans="2:63" ht="14.25" thickBot="1" x14ac:dyDescent="0.2">
      <c r="B84" s="6" t="s">
        <v>2</v>
      </c>
      <c r="C84" s="26">
        <f>DATE($M$6+1,C83,1)</f>
        <v>45689</v>
      </c>
      <c r="D84" s="26">
        <f>C84+1</f>
        <v>45690</v>
      </c>
      <c r="E84" s="26">
        <f t="shared" ref="E84:AE84" si="21">D84+1</f>
        <v>45691</v>
      </c>
      <c r="F84" s="26">
        <f t="shared" si="21"/>
        <v>45692</v>
      </c>
      <c r="G84" s="26">
        <f t="shared" si="21"/>
        <v>45693</v>
      </c>
      <c r="H84" s="26">
        <f t="shared" si="21"/>
        <v>45694</v>
      </c>
      <c r="I84" s="26">
        <f t="shared" si="21"/>
        <v>45695</v>
      </c>
      <c r="J84" s="26">
        <f t="shared" si="21"/>
        <v>45696</v>
      </c>
      <c r="K84" s="26">
        <f t="shared" si="21"/>
        <v>45697</v>
      </c>
      <c r="L84" s="26">
        <f t="shared" si="21"/>
        <v>45698</v>
      </c>
      <c r="M84" s="26">
        <f t="shared" si="21"/>
        <v>45699</v>
      </c>
      <c r="N84" s="26">
        <f t="shared" si="21"/>
        <v>45700</v>
      </c>
      <c r="O84" s="26">
        <f t="shared" si="21"/>
        <v>45701</v>
      </c>
      <c r="P84" s="26">
        <f t="shared" si="21"/>
        <v>45702</v>
      </c>
      <c r="Q84" s="26">
        <f t="shared" si="21"/>
        <v>45703</v>
      </c>
      <c r="R84" s="26">
        <f t="shared" si="21"/>
        <v>45704</v>
      </c>
      <c r="S84" s="26">
        <f t="shared" si="21"/>
        <v>45705</v>
      </c>
      <c r="T84" s="26">
        <f t="shared" si="21"/>
        <v>45706</v>
      </c>
      <c r="U84" s="26">
        <f t="shared" si="21"/>
        <v>45707</v>
      </c>
      <c r="V84" s="26">
        <f t="shared" si="21"/>
        <v>45708</v>
      </c>
      <c r="W84" s="26">
        <f t="shared" si="21"/>
        <v>45709</v>
      </c>
      <c r="X84" s="26">
        <f t="shared" si="21"/>
        <v>45710</v>
      </c>
      <c r="Y84" s="26">
        <f t="shared" si="21"/>
        <v>45711</v>
      </c>
      <c r="Z84" s="26">
        <f t="shared" si="21"/>
        <v>45712</v>
      </c>
      <c r="AA84" s="26">
        <f t="shared" si="21"/>
        <v>45713</v>
      </c>
      <c r="AB84" s="26">
        <f t="shared" si="21"/>
        <v>45714</v>
      </c>
      <c r="AC84" s="26">
        <f t="shared" si="21"/>
        <v>45715</v>
      </c>
      <c r="AD84" s="26">
        <f t="shared" si="21"/>
        <v>45716</v>
      </c>
      <c r="AE84" s="26">
        <f t="shared" si="21"/>
        <v>45717</v>
      </c>
      <c r="AF84" s="13" t="s">
        <v>17</v>
      </c>
      <c r="AG84" s="13" t="s">
        <v>17</v>
      </c>
      <c r="AH84" s="104"/>
      <c r="AI84" s="109"/>
      <c r="AK84" s="106"/>
      <c r="AL84" s="34" t="s">
        <v>24</v>
      </c>
      <c r="AM84" s="77">
        <f>COUNTIF(C87:AG87,"○")</f>
        <v>9</v>
      </c>
    </row>
    <row r="85" spans="2:63" ht="14.25" thickBot="1" x14ac:dyDescent="0.2">
      <c r="B85" s="6" t="s">
        <v>5</v>
      </c>
      <c r="C85" s="13" t="str">
        <f>TEXT(WEEKDAY(+C84),"aaa")</f>
        <v>土</v>
      </c>
      <c r="D85" s="13" t="str">
        <f t="shared" ref="D85:AE85" si="22">TEXT(WEEKDAY(+D84),"aaa")</f>
        <v>日</v>
      </c>
      <c r="E85" s="13" t="str">
        <f t="shared" si="22"/>
        <v>月</v>
      </c>
      <c r="F85" s="13" t="str">
        <f t="shared" si="22"/>
        <v>火</v>
      </c>
      <c r="G85" s="13" t="str">
        <f t="shared" si="22"/>
        <v>水</v>
      </c>
      <c r="H85" s="13" t="str">
        <f t="shared" si="22"/>
        <v>木</v>
      </c>
      <c r="I85" s="13" t="str">
        <f t="shared" si="22"/>
        <v>金</v>
      </c>
      <c r="J85" s="13" t="str">
        <f t="shared" si="22"/>
        <v>土</v>
      </c>
      <c r="K85" s="13" t="str">
        <f t="shared" si="22"/>
        <v>日</v>
      </c>
      <c r="L85" s="13" t="str">
        <f t="shared" si="22"/>
        <v>月</v>
      </c>
      <c r="M85" s="13" t="str">
        <f t="shared" si="22"/>
        <v>火</v>
      </c>
      <c r="N85" s="13" t="str">
        <f t="shared" si="22"/>
        <v>水</v>
      </c>
      <c r="O85" s="13" t="str">
        <f t="shared" si="22"/>
        <v>木</v>
      </c>
      <c r="P85" s="13" t="str">
        <f t="shared" si="22"/>
        <v>金</v>
      </c>
      <c r="Q85" s="13" t="str">
        <f t="shared" si="22"/>
        <v>土</v>
      </c>
      <c r="R85" s="13" t="str">
        <f t="shared" si="22"/>
        <v>日</v>
      </c>
      <c r="S85" s="13" t="str">
        <f t="shared" si="22"/>
        <v>月</v>
      </c>
      <c r="T85" s="13" t="str">
        <f t="shared" si="22"/>
        <v>火</v>
      </c>
      <c r="U85" s="13" t="str">
        <f t="shared" si="22"/>
        <v>水</v>
      </c>
      <c r="V85" s="13" t="str">
        <f t="shared" si="22"/>
        <v>木</v>
      </c>
      <c r="W85" s="13" t="str">
        <f t="shared" si="22"/>
        <v>金</v>
      </c>
      <c r="X85" s="13" t="str">
        <f t="shared" si="22"/>
        <v>土</v>
      </c>
      <c r="Y85" s="13" t="str">
        <f t="shared" si="22"/>
        <v>日</v>
      </c>
      <c r="Z85" s="13" t="str">
        <f t="shared" si="22"/>
        <v>月</v>
      </c>
      <c r="AA85" s="13" t="str">
        <f t="shared" si="22"/>
        <v>火</v>
      </c>
      <c r="AB85" s="13" t="str">
        <f t="shared" si="22"/>
        <v>水</v>
      </c>
      <c r="AC85" s="13" t="str">
        <f t="shared" si="22"/>
        <v>木</v>
      </c>
      <c r="AD85" s="13" t="str">
        <f t="shared" si="22"/>
        <v>金</v>
      </c>
      <c r="AE85" s="13" t="str">
        <f t="shared" si="22"/>
        <v>土</v>
      </c>
      <c r="AF85" s="13" t="s">
        <v>17</v>
      </c>
      <c r="AG85" s="13" t="s">
        <v>17</v>
      </c>
      <c r="AH85" s="104"/>
      <c r="AI85" s="109"/>
      <c r="AK85" s="106"/>
      <c r="AL85" s="34" t="s">
        <v>25</v>
      </c>
      <c r="AM85" s="79">
        <f>IFERROR(+AM84/AM83,"")</f>
        <v>0.31034482758620691</v>
      </c>
      <c r="AN85" s="39" t="str">
        <f>IF(AM85="","",IF(AM85&gt;=0.285,"4週8休以上",IF(AM85&lt;0.285,"4週8休未満")))</f>
        <v>4週8休以上</v>
      </c>
    </row>
    <row r="86" spans="2:63" s="1" customFormat="1" ht="60" customHeight="1" x14ac:dyDescent="0.15">
      <c r="B86" s="8" t="s">
        <v>6</v>
      </c>
      <c r="C86" s="14"/>
      <c r="D86" s="14"/>
      <c r="E86" s="14"/>
      <c r="F86" s="14"/>
      <c r="G86" s="14"/>
      <c r="H86" s="14"/>
      <c r="I86" s="29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29"/>
      <c r="V86" s="14"/>
      <c r="W86" s="14"/>
      <c r="X86" s="14"/>
      <c r="Y86" s="14"/>
      <c r="Z86" s="14"/>
      <c r="AA86" s="14"/>
      <c r="AB86" s="14"/>
      <c r="AC86" s="14"/>
      <c r="AD86" s="14"/>
      <c r="AE86" s="14"/>
      <c r="AF86" s="14"/>
      <c r="AG86" s="14"/>
      <c r="AH86" s="105"/>
      <c r="AI86" s="110"/>
      <c r="AK86" s="107" t="s">
        <v>4</v>
      </c>
      <c r="AL86" s="35" t="s">
        <v>16</v>
      </c>
      <c r="AM86" s="78">
        <f>COUNTIF(C88:AG88,"")+COUNTIF(C88:AG88,"●")</f>
        <v>29</v>
      </c>
      <c r="AN86" s="29"/>
      <c r="AP86" s="93"/>
      <c r="AQ86" s="93"/>
      <c r="AR86" s="93"/>
      <c r="AS86" s="93"/>
      <c r="AT86" s="93"/>
      <c r="AU86" s="93"/>
      <c r="AV86" s="93"/>
      <c r="AW86" s="93"/>
      <c r="AX86" s="93"/>
      <c r="AY86" s="93"/>
      <c r="AZ86" s="93"/>
      <c r="BA86" s="93"/>
      <c r="BB86" s="93"/>
      <c r="BC86" s="93"/>
      <c r="BD86" s="93"/>
      <c r="BE86" s="93"/>
      <c r="BF86" s="93"/>
      <c r="BG86" s="93"/>
      <c r="BH86" s="93"/>
      <c r="BI86" s="93"/>
      <c r="BJ86" s="93"/>
      <c r="BK86" s="93"/>
    </row>
    <row r="87" spans="2:63" s="72" customFormat="1" ht="14.25" thickBot="1" x14ac:dyDescent="0.2">
      <c r="B87" s="6" t="s">
        <v>3</v>
      </c>
      <c r="C87" s="13"/>
      <c r="D87" s="13"/>
      <c r="E87" s="13" t="s">
        <v>29</v>
      </c>
      <c r="F87" s="13" t="s">
        <v>29</v>
      </c>
      <c r="G87" s="13"/>
      <c r="H87" s="13"/>
      <c r="I87" s="13"/>
      <c r="J87" s="13"/>
      <c r="K87" s="13" t="s">
        <v>29</v>
      </c>
      <c r="L87" s="13" t="s">
        <v>29</v>
      </c>
      <c r="M87" s="13" t="s">
        <v>29</v>
      </c>
      <c r="N87" s="13"/>
      <c r="O87" s="13"/>
      <c r="P87" s="13"/>
      <c r="Q87" s="13"/>
      <c r="R87" s="13"/>
      <c r="S87" s="13" t="s">
        <v>29</v>
      </c>
      <c r="T87" s="13" t="s">
        <v>29</v>
      </c>
      <c r="U87" s="13"/>
      <c r="V87" s="13"/>
      <c r="W87" s="13"/>
      <c r="X87" s="13"/>
      <c r="Y87" s="13"/>
      <c r="Z87" s="13" t="s">
        <v>29</v>
      </c>
      <c r="AA87" s="13" t="s">
        <v>29</v>
      </c>
      <c r="AB87" s="13"/>
      <c r="AC87" s="13"/>
      <c r="AD87" s="13"/>
      <c r="AE87" s="13"/>
      <c r="AF87" s="13" t="s">
        <v>17</v>
      </c>
      <c r="AG87" s="13" t="s">
        <v>17</v>
      </c>
      <c r="AH87" s="9">
        <f>COUNTIF(C87:AG87,"○")</f>
        <v>9</v>
      </c>
      <c r="AI87" s="11">
        <f>+AH87+AI80</f>
        <v>85</v>
      </c>
      <c r="AK87" s="107"/>
      <c r="AL87" s="34" t="s">
        <v>24</v>
      </c>
      <c r="AM87" s="77">
        <f>COUNTIF(C88:AG88,"●")</f>
        <v>8</v>
      </c>
      <c r="AN87" s="24"/>
      <c r="AP87" s="94"/>
      <c r="AQ87" s="94"/>
      <c r="AR87" s="94"/>
      <c r="AS87" s="94"/>
      <c r="AT87" s="94"/>
      <c r="AU87" s="94"/>
      <c r="AV87" s="94"/>
      <c r="AW87" s="94"/>
      <c r="AX87" s="94"/>
      <c r="AY87" s="94"/>
      <c r="AZ87" s="94"/>
      <c r="BA87" s="94"/>
      <c r="BB87" s="94"/>
      <c r="BC87" s="94"/>
      <c r="BD87" s="94"/>
      <c r="BE87" s="94"/>
      <c r="BF87" s="94"/>
      <c r="BG87" s="94"/>
      <c r="BH87" s="94"/>
      <c r="BI87" s="94"/>
      <c r="BJ87" s="94"/>
      <c r="BK87" s="94"/>
    </row>
    <row r="88" spans="2:63" s="72" customFormat="1" ht="14.25" thickBot="1" x14ac:dyDescent="0.2">
      <c r="B88" s="7" t="s">
        <v>4</v>
      </c>
      <c r="C88" s="15"/>
      <c r="D88" s="15"/>
      <c r="E88" s="15" t="s">
        <v>7</v>
      </c>
      <c r="F88" s="15" t="s">
        <v>7</v>
      </c>
      <c r="G88" s="15"/>
      <c r="H88" s="15"/>
      <c r="I88" s="15"/>
      <c r="J88" s="15"/>
      <c r="K88" s="15" t="s">
        <v>7</v>
      </c>
      <c r="L88" s="15" t="s">
        <v>7</v>
      </c>
      <c r="M88" s="15" t="s">
        <v>7</v>
      </c>
      <c r="N88" s="15"/>
      <c r="O88" s="15"/>
      <c r="P88" s="15"/>
      <c r="Q88" s="15"/>
      <c r="R88" s="15"/>
      <c r="S88" s="15" t="s">
        <v>7</v>
      </c>
      <c r="T88" s="15" t="s">
        <v>7</v>
      </c>
      <c r="U88" s="15"/>
      <c r="V88" s="15"/>
      <c r="W88" s="15"/>
      <c r="X88" s="15"/>
      <c r="Y88" s="15"/>
      <c r="Z88" s="15"/>
      <c r="AA88" s="15" t="s">
        <v>7</v>
      </c>
      <c r="AB88" s="15"/>
      <c r="AC88" s="15"/>
      <c r="AD88" s="15"/>
      <c r="AE88" s="15"/>
      <c r="AF88" s="15" t="s">
        <v>17</v>
      </c>
      <c r="AG88" s="42" t="s">
        <v>17</v>
      </c>
      <c r="AH88" s="10">
        <f>COUNTIF(C88:AG88,"●")</f>
        <v>8</v>
      </c>
      <c r="AI88" s="12">
        <f>+AH88+AI81</f>
        <v>84</v>
      </c>
      <c r="AK88" s="107"/>
      <c r="AL88" s="34" t="s">
        <v>25</v>
      </c>
      <c r="AM88" s="79">
        <f>IFERROR(+AM87/AM86,"")</f>
        <v>0.27586206896551724</v>
      </c>
      <c r="AN88" s="39" t="str">
        <f>IF(AM88="","",IF(AM88&gt;=0.285,"4週8休以上",IF(AM88&lt;0.285,"4週8休未満")))</f>
        <v>4週8休未満</v>
      </c>
      <c r="AP88" s="94"/>
      <c r="AQ88" s="94"/>
      <c r="AR88" s="94"/>
      <c r="AS88" s="94"/>
      <c r="AT88" s="94"/>
      <c r="AU88" s="94"/>
      <c r="AV88" s="94"/>
      <c r="AW88" s="94"/>
      <c r="AX88" s="94"/>
      <c r="AY88" s="94"/>
      <c r="AZ88" s="94"/>
      <c r="BA88" s="94"/>
      <c r="BB88" s="94"/>
      <c r="BC88" s="94"/>
      <c r="BD88" s="94"/>
      <c r="BE88" s="94"/>
      <c r="BF88" s="94"/>
      <c r="BG88" s="94"/>
      <c r="BH88" s="94"/>
      <c r="BI88" s="94"/>
      <c r="BJ88" s="94"/>
      <c r="BK88" s="94"/>
    </row>
    <row r="89" spans="2:63" ht="14.25" thickBot="1" x14ac:dyDescent="0.2">
      <c r="AM89" s="21"/>
    </row>
    <row r="90" spans="2:63" ht="13.5" customHeight="1" x14ac:dyDescent="0.15">
      <c r="B90" s="5" t="s">
        <v>1</v>
      </c>
      <c r="C90" s="100">
        <f>C83+MONTH(1)</f>
        <v>3</v>
      </c>
      <c r="D90" s="101"/>
      <c r="E90" s="101"/>
      <c r="F90" s="101"/>
      <c r="G90" s="101"/>
      <c r="H90" s="101"/>
      <c r="I90" s="101"/>
      <c r="J90" s="101"/>
      <c r="K90" s="101"/>
      <c r="L90" s="101"/>
      <c r="M90" s="101"/>
      <c r="N90" s="101"/>
      <c r="O90" s="101"/>
      <c r="P90" s="101"/>
      <c r="Q90" s="101"/>
      <c r="R90" s="101"/>
      <c r="S90" s="101"/>
      <c r="T90" s="101"/>
      <c r="U90" s="101"/>
      <c r="V90" s="101"/>
      <c r="W90" s="101"/>
      <c r="X90" s="101"/>
      <c r="Y90" s="101"/>
      <c r="Z90" s="101"/>
      <c r="AA90" s="101"/>
      <c r="AB90" s="101"/>
      <c r="AC90" s="101"/>
      <c r="AD90" s="101"/>
      <c r="AE90" s="101"/>
      <c r="AF90" s="101"/>
      <c r="AG90" s="101"/>
      <c r="AH90" s="103" t="s">
        <v>12</v>
      </c>
      <c r="AI90" s="108" t="s">
        <v>13</v>
      </c>
      <c r="AK90" s="106" t="s">
        <v>3</v>
      </c>
      <c r="AL90" s="36" t="s">
        <v>16</v>
      </c>
      <c r="AM90" s="37">
        <f>COUNTIF(C94:AG94,"")+COUNTIF(C94:AG94,"○")</f>
        <v>4</v>
      </c>
    </row>
    <row r="91" spans="2:63" ht="14.25" thickBot="1" x14ac:dyDescent="0.2">
      <c r="B91" s="6" t="s">
        <v>2</v>
      </c>
      <c r="C91" s="26">
        <f>DATE($M$6+1,C90,1)</f>
        <v>45717</v>
      </c>
      <c r="D91" s="26">
        <f>C91+1</f>
        <v>45718</v>
      </c>
      <c r="E91" s="26">
        <f t="shared" ref="E91:AG91" si="23">D91+1</f>
        <v>45719</v>
      </c>
      <c r="F91" s="26">
        <f t="shared" si="23"/>
        <v>45720</v>
      </c>
      <c r="G91" s="26">
        <f t="shared" si="23"/>
        <v>45721</v>
      </c>
      <c r="H91" s="26">
        <f t="shared" si="23"/>
        <v>45722</v>
      </c>
      <c r="I91" s="26">
        <f t="shared" si="23"/>
        <v>45723</v>
      </c>
      <c r="J91" s="26">
        <f t="shared" si="23"/>
        <v>45724</v>
      </c>
      <c r="K91" s="26">
        <f t="shared" si="23"/>
        <v>45725</v>
      </c>
      <c r="L91" s="26">
        <f t="shared" si="23"/>
        <v>45726</v>
      </c>
      <c r="M91" s="26">
        <f t="shared" si="23"/>
        <v>45727</v>
      </c>
      <c r="N91" s="26">
        <f t="shared" si="23"/>
        <v>45728</v>
      </c>
      <c r="O91" s="26">
        <f t="shared" si="23"/>
        <v>45729</v>
      </c>
      <c r="P91" s="26">
        <f t="shared" si="23"/>
        <v>45730</v>
      </c>
      <c r="Q91" s="26">
        <f t="shared" si="23"/>
        <v>45731</v>
      </c>
      <c r="R91" s="26">
        <f t="shared" si="23"/>
        <v>45732</v>
      </c>
      <c r="S91" s="26">
        <f t="shared" si="23"/>
        <v>45733</v>
      </c>
      <c r="T91" s="26">
        <f t="shared" si="23"/>
        <v>45734</v>
      </c>
      <c r="U91" s="26">
        <f t="shared" si="23"/>
        <v>45735</v>
      </c>
      <c r="V91" s="26">
        <f t="shared" si="23"/>
        <v>45736</v>
      </c>
      <c r="W91" s="26">
        <f t="shared" si="23"/>
        <v>45737</v>
      </c>
      <c r="X91" s="26">
        <f t="shared" si="23"/>
        <v>45738</v>
      </c>
      <c r="Y91" s="26">
        <f t="shared" si="23"/>
        <v>45739</v>
      </c>
      <c r="Z91" s="26">
        <f t="shared" si="23"/>
        <v>45740</v>
      </c>
      <c r="AA91" s="26">
        <f t="shared" si="23"/>
        <v>45741</v>
      </c>
      <c r="AB91" s="26">
        <f t="shared" si="23"/>
        <v>45742</v>
      </c>
      <c r="AC91" s="26">
        <f t="shared" si="23"/>
        <v>45743</v>
      </c>
      <c r="AD91" s="26">
        <f t="shared" si="23"/>
        <v>45744</v>
      </c>
      <c r="AE91" s="26">
        <f t="shared" si="23"/>
        <v>45745</v>
      </c>
      <c r="AF91" s="26">
        <f t="shared" si="23"/>
        <v>45746</v>
      </c>
      <c r="AG91" s="26">
        <f t="shared" si="23"/>
        <v>45747</v>
      </c>
      <c r="AH91" s="104"/>
      <c r="AI91" s="109"/>
      <c r="AK91" s="106"/>
      <c r="AL91" s="34" t="s">
        <v>24</v>
      </c>
      <c r="AM91" s="77">
        <f>COUNTIF(C94:AG94,"○")</f>
        <v>2</v>
      </c>
    </row>
    <row r="92" spans="2:63" ht="14.25" thickBot="1" x14ac:dyDescent="0.2">
      <c r="B92" s="6" t="s">
        <v>5</v>
      </c>
      <c r="C92" s="13" t="str">
        <f>TEXT(WEEKDAY(+C91),"aaa")</f>
        <v>土</v>
      </c>
      <c r="D92" s="13" t="str">
        <f t="shared" ref="D92:AG92" si="24">TEXT(WEEKDAY(+D91),"aaa")</f>
        <v>日</v>
      </c>
      <c r="E92" s="13" t="str">
        <f t="shared" si="24"/>
        <v>月</v>
      </c>
      <c r="F92" s="13" t="str">
        <f t="shared" si="24"/>
        <v>火</v>
      </c>
      <c r="G92" s="13" t="str">
        <f t="shared" si="24"/>
        <v>水</v>
      </c>
      <c r="H92" s="13" t="str">
        <f t="shared" si="24"/>
        <v>木</v>
      </c>
      <c r="I92" s="13" t="str">
        <f t="shared" si="24"/>
        <v>金</v>
      </c>
      <c r="J92" s="13" t="str">
        <f t="shared" si="24"/>
        <v>土</v>
      </c>
      <c r="K92" s="13" t="str">
        <f t="shared" si="24"/>
        <v>日</v>
      </c>
      <c r="L92" s="13" t="str">
        <f t="shared" si="24"/>
        <v>月</v>
      </c>
      <c r="M92" s="13" t="str">
        <f t="shared" si="24"/>
        <v>火</v>
      </c>
      <c r="N92" s="13" t="str">
        <f t="shared" si="24"/>
        <v>水</v>
      </c>
      <c r="O92" s="13" t="str">
        <f t="shared" si="24"/>
        <v>木</v>
      </c>
      <c r="P92" s="13" t="str">
        <f t="shared" si="24"/>
        <v>金</v>
      </c>
      <c r="Q92" s="13" t="str">
        <f t="shared" si="24"/>
        <v>土</v>
      </c>
      <c r="R92" s="13" t="str">
        <f t="shared" si="24"/>
        <v>日</v>
      </c>
      <c r="S92" s="13" t="str">
        <f t="shared" si="24"/>
        <v>月</v>
      </c>
      <c r="T92" s="13" t="str">
        <f t="shared" si="24"/>
        <v>火</v>
      </c>
      <c r="U92" s="13" t="str">
        <f t="shared" si="24"/>
        <v>水</v>
      </c>
      <c r="V92" s="13" t="str">
        <f t="shared" si="24"/>
        <v>木</v>
      </c>
      <c r="W92" s="13" t="str">
        <f t="shared" si="24"/>
        <v>金</v>
      </c>
      <c r="X92" s="13" t="str">
        <f t="shared" si="24"/>
        <v>土</v>
      </c>
      <c r="Y92" s="13" t="str">
        <f t="shared" si="24"/>
        <v>日</v>
      </c>
      <c r="Z92" s="13" t="str">
        <f t="shared" si="24"/>
        <v>月</v>
      </c>
      <c r="AA92" s="13" t="str">
        <f t="shared" si="24"/>
        <v>火</v>
      </c>
      <c r="AB92" s="13" t="str">
        <f t="shared" si="24"/>
        <v>水</v>
      </c>
      <c r="AC92" s="13" t="str">
        <f t="shared" si="24"/>
        <v>木</v>
      </c>
      <c r="AD92" s="13" t="str">
        <f t="shared" si="24"/>
        <v>金</v>
      </c>
      <c r="AE92" s="13" t="str">
        <f t="shared" si="24"/>
        <v>土</v>
      </c>
      <c r="AF92" s="13" t="str">
        <f t="shared" si="24"/>
        <v>日</v>
      </c>
      <c r="AG92" s="13" t="str">
        <f t="shared" si="24"/>
        <v>月</v>
      </c>
      <c r="AH92" s="104"/>
      <c r="AI92" s="109"/>
      <c r="AK92" s="106"/>
      <c r="AL92" s="34" t="s">
        <v>25</v>
      </c>
      <c r="AM92" s="79">
        <f>IFERROR(+AM91/AM90,"")</f>
        <v>0.5</v>
      </c>
      <c r="AN92" s="39" t="str">
        <f>IF(AM92="","",IF(AM92&gt;=0.285,"4週8休以上",IF(AM92&lt;0.285,"4週8休未満")))</f>
        <v>4週8休以上</v>
      </c>
    </row>
    <row r="93" spans="2:63" s="1" customFormat="1" ht="60" customHeight="1" x14ac:dyDescent="0.15">
      <c r="B93" s="8" t="s">
        <v>6</v>
      </c>
      <c r="C93" s="14"/>
      <c r="D93" s="14"/>
      <c r="E93" s="17"/>
      <c r="F93" s="18" t="s">
        <v>18</v>
      </c>
      <c r="G93" s="14"/>
      <c r="H93" s="14"/>
      <c r="I93" s="14"/>
      <c r="J93" s="14"/>
      <c r="K93" s="14"/>
      <c r="L93" s="17"/>
      <c r="M93" s="14"/>
      <c r="N93" s="14"/>
      <c r="O93" s="14"/>
      <c r="P93" s="14"/>
      <c r="Q93" s="14"/>
      <c r="R93" s="14"/>
      <c r="S93" s="14"/>
      <c r="T93" s="14"/>
      <c r="U93" s="14"/>
      <c r="V93" s="16" t="s">
        <v>10</v>
      </c>
      <c r="W93" s="14"/>
      <c r="X93" s="14" t="s">
        <v>15</v>
      </c>
      <c r="Y93" s="14"/>
      <c r="Z93" s="14"/>
      <c r="AA93" s="14"/>
      <c r="AB93" s="14"/>
      <c r="AC93" s="14"/>
      <c r="AD93" s="14"/>
      <c r="AE93" s="14"/>
      <c r="AF93" s="14"/>
      <c r="AG93" s="14"/>
      <c r="AH93" s="105"/>
      <c r="AI93" s="110"/>
      <c r="AK93" s="107" t="s">
        <v>4</v>
      </c>
      <c r="AL93" s="35" t="s">
        <v>16</v>
      </c>
      <c r="AM93" s="78">
        <f>COUNTIF(C95:AG95,"")+COUNTIF(C95:AG95,"●")</f>
        <v>4</v>
      </c>
      <c r="AN93" s="29"/>
      <c r="AP93" s="93"/>
      <c r="AQ93" s="93"/>
      <c r="AR93" s="93"/>
      <c r="AS93" s="93"/>
      <c r="AT93" s="93"/>
      <c r="AU93" s="93"/>
      <c r="AV93" s="93"/>
      <c r="AW93" s="93"/>
      <c r="AX93" s="93"/>
      <c r="AY93" s="93"/>
      <c r="AZ93" s="93"/>
      <c r="BA93" s="93"/>
      <c r="BB93" s="93"/>
      <c r="BC93" s="93"/>
      <c r="BD93" s="93"/>
      <c r="BE93" s="93"/>
      <c r="BF93" s="93"/>
      <c r="BG93" s="93"/>
      <c r="BH93" s="93"/>
      <c r="BI93" s="93"/>
      <c r="BJ93" s="93"/>
      <c r="BK93" s="93"/>
    </row>
    <row r="94" spans="2:63" s="72" customFormat="1" ht="14.25" thickBot="1" x14ac:dyDescent="0.2">
      <c r="B94" s="6" t="s">
        <v>3</v>
      </c>
      <c r="C94" s="13"/>
      <c r="D94" s="13" t="s">
        <v>29</v>
      </c>
      <c r="E94" s="13" t="s">
        <v>29</v>
      </c>
      <c r="F94" s="13"/>
      <c r="G94" s="13" t="s">
        <v>27</v>
      </c>
      <c r="H94" s="13" t="s">
        <v>27</v>
      </c>
      <c r="I94" s="13" t="s">
        <v>27</v>
      </c>
      <c r="J94" s="13" t="s">
        <v>27</v>
      </c>
      <c r="K94" s="13" t="s">
        <v>27</v>
      </c>
      <c r="L94" s="13" t="s">
        <v>27</v>
      </c>
      <c r="M94" s="13" t="s">
        <v>27</v>
      </c>
      <c r="N94" s="13" t="s">
        <v>27</v>
      </c>
      <c r="O94" s="13" t="s">
        <v>27</v>
      </c>
      <c r="P94" s="13" t="s">
        <v>27</v>
      </c>
      <c r="Q94" s="13" t="s">
        <v>27</v>
      </c>
      <c r="R94" s="13" t="s">
        <v>27</v>
      </c>
      <c r="S94" s="13" t="s">
        <v>27</v>
      </c>
      <c r="T94" s="13" t="s">
        <v>27</v>
      </c>
      <c r="U94" s="13" t="s">
        <v>27</v>
      </c>
      <c r="V94" s="13" t="s">
        <v>27</v>
      </c>
      <c r="W94" s="13" t="s">
        <v>27</v>
      </c>
      <c r="X94" s="13" t="s">
        <v>27</v>
      </c>
      <c r="Y94" s="13" t="s">
        <v>27</v>
      </c>
      <c r="Z94" s="13" t="s">
        <v>27</v>
      </c>
      <c r="AA94" s="13" t="s">
        <v>27</v>
      </c>
      <c r="AB94" s="13" t="s">
        <v>27</v>
      </c>
      <c r="AC94" s="13" t="s">
        <v>27</v>
      </c>
      <c r="AD94" s="13" t="s">
        <v>27</v>
      </c>
      <c r="AE94" s="13" t="s">
        <v>27</v>
      </c>
      <c r="AF94" s="13" t="s">
        <v>27</v>
      </c>
      <c r="AG94" s="13" t="s">
        <v>27</v>
      </c>
      <c r="AH94" s="9">
        <f>COUNTIF(C94:AG94,"○")</f>
        <v>2</v>
      </c>
      <c r="AI94" s="11">
        <f>+AH94+AI87</f>
        <v>87</v>
      </c>
      <c r="AK94" s="107"/>
      <c r="AL94" s="34" t="s">
        <v>24</v>
      </c>
      <c r="AM94" s="77">
        <f>COUNTIF(C95:AG95,"●")</f>
        <v>3</v>
      </c>
      <c r="AN94" s="24"/>
      <c r="AP94" s="94"/>
      <c r="AQ94" s="94"/>
      <c r="AR94" s="94"/>
      <c r="AS94" s="94"/>
      <c r="AT94" s="94"/>
      <c r="AU94" s="94"/>
      <c r="AV94" s="94"/>
      <c r="AW94" s="94"/>
      <c r="AX94" s="94"/>
      <c r="AY94" s="94"/>
      <c r="AZ94" s="94"/>
      <c r="BA94" s="94"/>
      <c r="BB94" s="94"/>
      <c r="BC94" s="94"/>
      <c r="BD94" s="94"/>
      <c r="BE94" s="94"/>
      <c r="BF94" s="94"/>
      <c r="BG94" s="94"/>
      <c r="BH94" s="94"/>
      <c r="BI94" s="94"/>
      <c r="BJ94" s="94"/>
      <c r="BK94" s="94"/>
    </row>
    <row r="95" spans="2:63" s="72" customFormat="1" ht="14.25" thickBot="1" x14ac:dyDescent="0.2">
      <c r="B95" s="7" t="s">
        <v>4</v>
      </c>
      <c r="C95" s="15" t="s">
        <v>7</v>
      </c>
      <c r="D95" s="15" t="s">
        <v>7</v>
      </c>
      <c r="E95" s="15" t="s">
        <v>7</v>
      </c>
      <c r="F95" s="15"/>
      <c r="G95" s="15" t="s">
        <v>27</v>
      </c>
      <c r="H95" s="15" t="s">
        <v>27</v>
      </c>
      <c r="I95" s="15" t="s">
        <v>27</v>
      </c>
      <c r="J95" s="15" t="s">
        <v>27</v>
      </c>
      <c r="K95" s="15" t="s">
        <v>27</v>
      </c>
      <c r="L95" s="15" t="s">
        <v>27</v>
      </c>
      <c r="M95" s="15" t="s">
        <v>27</v>
      </c>
      <c r="N95" s="15" t="s">
        <v>27</v>
      </c>
      <c r="O95" s="15" t="s">
        <v>27</v>
      </c>
      <c r="P95" s="15" t="s">
        <v>27</v>
      </c>
      <c r="Q95" s="15" t="s">
        <v>27</v>
      </c>
      <c r="R95" s="15" t="s">
        <v>27</v>
      </c>
      <c r="S95" s="15" t="s">
        <v>27</v>
      </c>
      <c r="T95" s="15" t="s">
        <v>27</v>
      </c>
      <c r="U95" s="15" t="s">
        <v>27</v>
      </c>
      <c r="V95" s="15" t="s">
        <v>27</v>
      </c>
      <c r="W95" s="15" t="s">
        <v>27</v>
      </c>
      <c r="X95" s="15" t="s">
        <v>27</v>
      </c>
      <c r="Y95" s="15" t="s">
        <v>27</v>
      </c>
      <c r="Z95" s="15" t="s">
        <v>27</v>
      </c>
      <c r="AA95" s="15" t="s">
        <v>27</v>
      </c>
      <c r="AB95" s="15" t="s">
        <v>27</v>
      </c>
      <c r="AC95" s="15" t="s">
        <v>27</v>
      </c>
      <c r="AD95" s="15" t="s">
        <v>27</v>
      </c>
      <c r="AE95" s="15" t="s">
        <v>27</v>
      </c>
      <c r="AF95" s="15" t="s">
        <v>27</v>
      </c>
      <c r="AG95" s="15" t="s">
        <v>27</v>
      </c>
      <c r="AH95" s="10">
        <f>COUNTIF(C95:AG95,"●")</f>
        <v>3</v>
      </c>
      <c r="AI95" s="12">
        <f>+AH95+AI88</f>
        <v>87</v>
      </c>
      <c r="AK95" s="107"/>
      <c r="AL95" s="34" t="s">
        <v>25</v>
      </c>
      <c r="AM95" s="79">
        <f>IFERROR(+AM94/AM93,"")</f>
        <v>0.75</v>
      </c>
      <c r="AN95" s="39" t="str">
        <f>IF(AM95="","",IF(AM95&gt;=0.285,"4週8休以上",IF(AM95&lt;0.285,"4週8休未満")))</f>
        <v>4週8休以上</v>
      </c>
      <c r="AP95" s="94"/>
      <c r="AQ95" s="94"/>
      <c r="AR95" s="94"/>
      <c r="AS95" s="94"/>
      <c r="AT95" s="94"/>
      <c r="AU95" s="94"/>
      <c r="AV95" s="94"/>
      <c r="AW95" s="94"/>
      <c r="AX95" s="94"/>
      <c r="AY95" s="94"/>
      <c r="AZ95" s="94"/>
      <c r="BA95" s="94"/>
      <c r="BB95" s="94"/>
      <c r="BC95" s="94"/>
      <c r="BD95" s="94"/>
      <c r="BE95" s="94"/>
      <c r="BF95" s="94"/>
      <c r="BG95" s="94"/>
      <c r="BH95" s="94"/>
      <c r="BI95" s="94"/>
      <c r="BJ95" s="94"/>
      <c r="BK95" s="94"/>
    </row>
    <row r="96" spans="2:63" ht="24" customHeight="1" thickBot="1" x14ac:dyDescent="0.2">
      <c r="AM96" s="21"/>
    </row>
    <row r="97" spans="2:63" ht="11.25" customHeight="1" x14ac:dyDescent="0.15">
      <c r="B97" s="19"/>
      <c r="C97" s="20"/>
      <c r="D97" s="20"/>
      <c r="E97" s="20"/>
      <c r="F97" s="20"/>
      <c r="G97" s="20"/>
      <c r="H97" s="20"/>
      <c r="I97" s="20"/>
      <c r="J97" s="20"/>
      <c r="K97" s="20"/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  <c r="AC97" s="20"/>
      <c r="AD97" s="20"/>
      <c r="AE97" s="20"/>
      <c r="AF97" s="20"/>
      <c r="AG97" s="20"/>
      <c r="AH97" s="20"/>
      <c r="AI97" s="20"/>
      <c r="AJ97" s="85"/>
      <c r="AK97" s="43"/>
      <c r="AL97" s="43"/>
      <c r="AM97" s="74"/>
      <c r="AN97" s="74"/>
      <c r="AO97" s="44"/>
    </row>
    <row r="98" spans="2:63" ht="21.75" customHeight="1" x14ac:dyDescent="0.15">
      <c r="B98" s="19" t="s">
        <v>19</v>
      </c>
      <c r="C98" s="76"/>
      <c r="D98" s="76"/>
      <c r="E98" s="76"/>
      <c r="F98" s="76"/>
      <c r="G98" s="76"/>
      <c r="H98" s="76"/>
      <c r="I98" s="76"/>
      <c r="J98" s="76"/>
      <c r="K98" s="76"/>
      <c r="L98" s="76"/>
      <c r="M98" s="76"/>
      <c r="N98" s="76"/>
      <c r="O98" s="76"/>
      <c r="P98" s="76"/>
      <c r="Q98" s="76"/>
      <c r="R98" s="76"/>
      <c r="S98" s="76"/>
      <c r="T98" s="76"/>
      <c r="U98" s="76"/>
      <c r="V98" s="76"/>
      <c r="W98" s="76"/>
      <c r="X98" s="76"/>
      <c r="Y98" s="76"/>
      <c r="Z98" s="76"/>
      <c r="AA98" s="76"/>
      <c r="AB98" s="76"/>
      <c r="AC98" s="76"/>
      <c r="AD98" s="76"/>
      <c r="AE98" s="76"/>
      <c r="AF98" s="76"/>
      <c r="AG98" s="76"/>
      <c r="AH98" s="76"/>
      <c r="AI98" s="76"/>
      <c r="AJ98" s="86"/>
      <c r="AK98" s="51" t="s">
        <v>40</v>
      </c>
      <c r="AL98" s="51"/>
      <c r="AM98" s="41"/>
      <c r="AN98" s="41"/>
      <c r="AO98" s="75"/>
    </row>
    <row r="99" spans="2:63" ht="20.100000000000001" customHeight="1" x14ac:dyDescent="0.15">
      <c r="B99" s="111" t="s">
        <v>21</v>
      </c>
      <c r="C99" s="111"/>
      <c r="D99" s="111"/>
      <c r="E99" s="111"/>
      <c r="F99" s="111"/>
      <c r="G99" s="111"/>
      <c r="H99" s="111"/>
      <c r="I99" s="111"/>
      <c r="J99" s="111"/>
      <c r="K99" s="111"/>
      <c r="L99" s="111"/>
      <c r="M99" s="111"/>
      <c r="N99" s="111"/>
      <c r="O99" s="111"/>
      <c r="P99" s="111"/>
      <c r="Q99" s="111"/>
      <c r="R99" s="111"/>
      <c r="S99" s="111"/>
      <c r="T99" s="111"/>
      <c r="U99" s="111"/>
      <c r="V99" s="111"/>
      <c r="W99" s="111"/>
      <c r="X99" s="111"/>
      <c r="Y99" s="111"/>
      <c r="Z99" s="111"/>
      <c r="AA99" s="111"/>
      <c r="AB99" s="111"/>
      <c r="AC99" s="111"/>
      <c r="AD99" s="111"/>
      <c r="AE99" s="111"/>
      <c r="AF99" s="111"/>
      <c r="AG99" s="111"/>
      <c r="AH99" s="111"/>
      <c r="AI99" s="111"/>
      <c r="AJ99" s="86"/>
      <c r="AK99" s="112" t="s">
        <v>38</v>
      </c>
      <c r="AL99" s="83" t="s">
        <v>32</v>
      </c>
      <c r="AM99" s="80">
        <f>SUM(AM13,AM20,AM27,AM34,AM41,AM48,AM55,AM62,AM69,AM76,AM83,AM90)</f>
        <v>291</v>
      </c>
      <c r="AN99" s="41"/>
      <c r="AO99" s="75"/>
    </row>
    <row r="100" spans="2:63" ht="20.100000000000001" customHeight="1" thickBot="1" x14ac:dyDescent="0.2">
      <c r="B100" s="111"/>
      <c r="C100" s="111"/>
      <c r="D100" s="111"/>
      <c r="E100" s="111"/>
      <c r="F100" s="111"/>
      <c r="G100" s="111"/>
      <c r="H100" s="111"/>
      <c r="I100" s="111"/>
      <c r="J100" s="111"/>
      <c r="K100" s="111"/>
      <c r="L100" s="111"/>
      <c r="M100" s="111"/>
      <c r="N100" s="111"/>
      <c r="O100" s="111"/>
      <c r="P100" s="111"/>
      <c r="Q100" s="111"/>
      <c r="R100" s="111"/>
      <c r="S100" s="111"/>
      <c r="T100" s="111"/>
      <c r="U100" s="111"/>
      <c r="V100" s="111"/>
      <c r="W100" s="111"/>
      <c r="X100" s="111"/>
      <c r="Y100" s="111"/>
      <c r="Z100" s="111"/>
      <c r="AA100" s="111"/>
      <c r="AB100" s="111"/>
      <c r="AC100" s="111"/>
      <c r="AD100" s="111"/>
      <c r="AE100" s="111"/>
      <c r="AF100" s="111"/>
      <c r="AG100" s="111"/>
      <c r="AH100" s="111"/>
      <c r="AI100" s="111"/>
      <c r="AJ100" s="45"/>
      <c r="AK100" s="112"/>
      <c r="AL100" s="83" t="s">
        <v>36</v>
      </c>
      <c r="AM100" s="80">
        <f>SUM(AM14,AM21,AM28,AM35,AM42,AM49,AM56,AM63,AM70,AM77,AM84,AM91)</f>
        <v>87</v>
      </c>
      <c r="AN100" s="41"/>
      <c r="AO100" s="46"/>
    </row>
    <row r="101" spans="2:63" ht="20.100000000000001" customHeight="1" thickBot="1" x14ac:dyDescent="0.2">
      <c r="B101" s="71" t="s">
        <v>22</v>
      </c>
      <c r="C101" s="71"/>
      <c r="D101" s="71"/>
      <c r="E101" s="71"/>
      <c r="F101" s="71"/>
      <c r="G101" s="71"/>
      <c r="H101" s="71"/>
      <c r="I101" s="71"/>
      <c r="J101" s="71"/>
      <c r="K101" s="71"/>
      <c r="L101" s="71"/>
      <c r="M101" s="71"/>
      <c r="N101" s="71"/>
      <c r="O101" s="71"/>
      <c r="P101" s="71"/>
      <c r="Q101" s="71"/>
      <c r="R101" s="71"/>
      <c r="S101" s="71"/>
      <c r="T101" s="71"/>
      <c r="U101" s="71"/>
      <c r="V101" s="71"/>
      <c r="W101" s="71"/>
      <c r="X101" s="71"/>
      <c r="Y101" s="71"/>
      <c r="Z101" s="71"/>
      <c r="AA101" s="71"/>
      <c r="AB101" s="71"/>
      <c r="AC101" s="71"/>
      <c r="AD101" s="71"/>
      <c r="AE101" s="71"/>
      <c r="AF101" s="71"/>
      <c r="AG101" s="71"/>
      <c r="AH101" s="71"/>
      <c r="AI101" s="71"/>
      <c r="AJ101" s="87"/>
      <c r="AK101" s="112"/>
      <c r="AL101" s="84" t="s">
        <v>25</v>
      </c>
      <c r="AM101" s="79">
        <f>IFERROR(+AM100/AM99,"")</f>
        <v>0.29896907216494845</v>
      </c>
      <c r="AN101" s="39" t="str">
        <f>IF(AM101="","",IF(AM101&gt;=0.285,"4週8休以上",IF(AM101&lt;0.285,"4週8休未満")))</f>
        <v>4週8休以上</v>
      </c>
      <c r="AO101" s="46"/>
    </row>
    <row r="102" spans="2:63" ht="20.100000000000001" customHeight="1" x14ac:dyDescent="0.15">
      <c r="B102" s="91"/>
      <c r="C102" s="91"/>
      <c r="D102" s="91"/>
      <c r="E102" s="91"/>
      <c r="F102" s="91"/>
      <c r="G102" s="91"/>
      <c r="H102" s="91"/>
      <c r="I102" s="91"/>
      <c r="J102" s="91"/>
      <c r="K102" s="91"/>
      <c r="L102" s="91"/>
      <c r="M102" s="91"/>
      <c r="N102" s="91"/>
      <c r="O102" s="91"/>
      <c r="P102" s="91"/>
      <c r="Q102" s="91"/>
      <c r="R102" s="91"/>
      <c r="S102" s="91"/>
      <c r="T102" s="91"/>
      <c r="U102" s="91"/>
      <c r="V102" s="91"/>
      <c r="W102" s="91"/>
      <c r="X102" s="91"/>
      <c r="Y102" s="91"/>
      <c r="Z102" s="91"/>
      <c r="AA102" s="91"/>
      <c r="AB102" s="91"/>
      <c r="AC102" s="91"/>
      <c r="AD102" s="91"/>
      <c r="AE102" s="91"/>
      <c r="AF102" s="91"/>
      <c r="AG102" s="91"/>
      <c r="AH102" s="91"/>
      <c r="AI102" s="91"/>
      <c r="AJ102" s="88"/>
      <c r="AK102" s="112" t="s">
        <v>39</v>
      </c>
      <c r="AL102" s="83" t="s">
        <v>32</v>
      </c>
      <c r="AM102" s="80">
        <f>SUM(AM16,AM23,AM30,AM37,AM44,AM51,AM58,AM65,AM72,AM79,AM86,AM93)</f>
        <v>291</v>
      </c>
      <c r="AN102" s="41"/>
      <c r="AO102" s="46"/>
    </row>
    <row r="103" spans="2:63" ht="20.100000000000001" customHeight="1" thickBot="1" x14ac:dyDescent="0.2">
      <c r="AJ103" s="45"/>
      <c r="AK103" s="112"/>
      <c r="AL103" s="83" t="s">
        <v>36</v>
      </c>
      <c r="AM103" s="80">
        <f>SUM(AM17,AM24,AM31,AM38,AM45,AM52,AM59,AM66,AM73,AM80,AM87,AM94)</f>
        <v>87</v>
      </c>
      <c r="AN103" s="41"/>
      <c r="AO103" s="46"/>
    </row>
    <row r="104" spans="2:63" ht="20.100000000000001" customHeight="1" thickBot="1" x14ac:dyDescent="0.2">
      <c r="AJ104" s="45"/>
      <c r="AK104" s="112"/>
      <c r="AL104" s="84" t="s">
        <v>25</v>
      </c>
      <c r="AM104" s="79">
        <f>IFERROR(+AM103/AM102,"")</f>
        <v>0.29896907216494845</v>
      </c>
      <c r="AN104" s="39" t="str">
        <f>IF(AM104="","",IF(AM104&gt;=0.285,"4週8休以上",IF(AM104&lt;0.285,"4週8休未満")))</f>
        <v>4週8休以上</v>
      </c>
      <c r="AO104" s="46"/>
    </row>
    <row r="105" spans="2:63" s="21" customFormat="1" ht="17.25" customHeight="1" thickBot="1" x14ac:dyDescent="0.2"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  <c r="W105"/>
      <c r="X105"/>
      <c r="Y105"/>
      <c r="Z105"/>
      <c r="AA105"/>
      <c r="AB105"/>
      <c r="AC105"/>
      <c r="AD105"/>
      <c r="AE105"/>
      <c r="AF105"/>
      <c r="AG105"/>
      <c r="AH105"/>
      <c r="AI105"/>
      <c r="AJ105" s="47"/>
      <c r="AK105" s="89"/>
      <c r="AL105" s="89"/>
      <c r="AM105" s="89"/>
      <c r="AN105" s="90"/>
      <c r="AO105" s="48"/>
      <c r="AP105" s="54"/>
      <c r="AQ105" s="54"/>
      <c r="AR105" s="54"/>
      <c r="AS105" s="54"/>
      <c r="AT105" s="54"/>
      <c r="AU105" s="54"/>
      <c r="AV105" s="54"/>
      <c r="AW105" s="54"/>
      <c r="AX105" s="54"/>
      <c r="AY105" s="54"/>
      <c r="AZ105" s="54"/>
      <c r="BA105" s="54"/>
      <c r="BB105" s="54"/>
      <c r="BC105" s="54"/>
      <c r="BD105" s="54"/>
      <c r="BE105" s="54"/>
      <c r="BF105" s="54"/>
      <c r="BG105" s="54"/>
      <c r="BH105" s="54"/>
      <c r="BI105" s="54"/>
      <c r="BJ105" s="54"/>
      <c r="BK105" s="54"/>
    </row>
    <row r="106" spans="2:63" s="21" customFormat="1" x14ac:dyDescent="0.15"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  <c r="W106"/>
      <c r="X106"/>
      <c r="Y106"/>
      <c r="Z106"/>
      <c r="AA106"/>
      <c r="AB106"/>
      <c r="AC106"/>
      <c r="AD106"/>
      <c r="AE106"/>
      <c r="AF106"/>
      <c r="AG106"/>
      <c r="AH106"/>
      <c r="AI106"/>
      <c r="AJ106"/>
      <c r="AK106"/>
      <c r="AL106"/>
      <c r="AM106"/>
      <c r="AO106"/>
      <c r="AP106" s="54"/>
      <c r="AQ106" s="54"/>
      <c r="AR106" s="54"/>
      <c r="AS106" s="54"/>
      <c r="AT106" s="54"/>
      <c r="AU106" s="54"/>
      <c r="AV106" s="54"/>
      <c r="AW106" s="54"/>
      <c r="AX106" s="54"/>
      <c r="AY106" s="54"/>
      <c r="AZ106" s="54"/>
      <c r="BA106" s="54"/>
      <c r="BB106" s="54"/>
      <c r="BC106" s="54"/>
      <c r="BD106" s="54"/>
      <c r="BE106" s="54"/>
      <c r="BF106" s="54"/>
      <c r="BG106" s="54"/>
      <c r="BH106" s="54"/>
      <c r="BI106" s="54"/>
      <c r="BJ106" s="54"/>
      <c r="BK106" s="54"/>
    </row>
    <row r="113" spans="2:2" s="54" customFormat="1" x14ac:dyDescent="0.15"/>
    <row r="114" spans="2:2" s="54" customFormat="1" x14ac:dyDescent="0.15"/>
    <row r="115" spans="2:2" s="54" customFormat="1" x14ac:dyDescent="0.15">
      <c r="B115" s="92" t="s">
        <v>23</v>
      </c>
    </row>
    <row r="116" spans="2:2" s="54" customFormat="1" x14ac:dyDescent="0.15"/>
    <row r="117" spans="2:2" s="54" customFormat="1" x14ac:dyDescent="0.15"/>
    <row r="118" spans="2:2" s="54" customFormat="1" x14ac:dyDescent="0.15"/>
    <row r="119" spans="2:2" s="54" customFormat="1" x14ac:dyDescent="0.15"/>
    <row r="120" spans="2:2" s="54" customFormat="1" x14ac:dyDescent="0.15"/>
    <row r="121" spans="2:2" s="54" customFormat="1" x14ac:dyDescent="0.15"/>
    <row r="122" spans="2:2" s="54" customFormat="1" x14ac:dyDescent="0.15"/>
    <row r="123" spans="2:2" s="54" customFormat="1" x14ac:dyDescent="0.15"/>
    <row r="124" spans="2:2" s="54" customFormat="1" x14ac:dyDescent="0.15"/>
    <row r="125" spans="2:2" s="54" customFormat="1" x14ac:dyDescent="0.15"/>
    <row r="126" spans="2:2" s="54" customFormat="1" x14ac:dyDescent="0.15"/>
    <row r="127" spans="2:2" s="54" customFormat="1" x14ac:dyDescent="0.15"/>
    <row r="128" spans="2:2" s="54" customFormat="1" x14ac:dyDescent="0.15"/>
    <row r="129" s="54" customFormat="1" x14ac:dyDescent="0.15"/>
    <row r="130" s="54" customFormat="1" x14ac:dyDescent="0.15"/>
    <row r="131" s="54" customFormat="1" x14ac:dyDescent="0.15"/>
    <row r="132" s="54" customFormat="1" x14ac:dyDescent="0.15"/>
  </sheetData>
  <mergeCells count="66">
    <mergeCell ref="AI13:AI16"/>
    <mergeCell ref="AK13:AK15"/>
    <mergeCell ref="AK16:AK18"/>
    <mergeCell ref="AK99:AK101"/>
    <mergeCell ref="AK102:AK104"/>
    <mergeCell ref="B99:AI100"/>
    <mergeCell ref="C20:AG20"/>
    <mergeCell ref="AH20:AH23"/>
    <mergeCell ref="AI20:AI23"/>
    <mergeCell ref="AK20:AK22"/>
    <mergeCell ref="AK23:AK25"/>
    <mergeCell ref="C27:AG27"/>
    <mergeCell ref="AH27:AH30"/>
    <mergeCell ref="AI27:AI30"/>
    <mergeCell ref="AK27:AK29"/>
    <mergeCell ref="AK30:AK32"/>
    <mergeCell ref="G6:J6"/>
    <mergeCell ref="M6:P6"/>
    <mergeCell ref="G7:J7"/>
    <mergeCell ref="C13:AG13"/>
    <mergeCell ref="AH13:AH16"/>
    <mergeCell ref="C34:AG34"/>
    <mergeCell ref="AH34:AH37"/>
    <mergeCell ref="AI34:AI37"/>
    <mergeCell ref="AK34:AK36"/>
    <mergeCell ref="AK37:AK39"/>
    <mergeCell ref="C41:AG41"/>
    <mergeCell ref="AH41:AH44"/>
    <mergeCell ref="AI41:AI44"/>
    <mergeCell ref="AK41:AK43"/>
    <mergeCell ref="AK44:AK46"/>
    <mergeCell ref="C48:AG48"/>
    <mergeCell ref="AH48:AH51"/>
    <mergeCell ref="AI48:AI51"/>
    <mergeCell ref="AK48:AK50"/>
    <mergeCell ref="AK51:AK53"/>
    <mergeCell ref="C55:AG55"/>
    <mergeCell ref="AH55:AH58"/>
    <mergeCell ref="AI55:AI58"/>
    <mergeCell ref="AK55:AK57"/>
    <mergeCell ref="AK58:AK60"/>
    <mergeCell ref="C62:AG62"/>
    <mergeCell ref="AH62:AH65"/>
    <mergeCell ref="AI62:AI65"/>
    <mergeCell ref="AK62:AK64"/>
    <mergeCell ref="AK65:AK67"/>
    <mergeCell ref="C69:AG69"/>
    <mergeCell ref="AH69:AH72"/>
    <mergeCell ref="AI69:AI72"/>
    <mergeCell ref="AK69:AK71"/>
    <mergeCell ref="AK72:AK74"/>
    <mergeCell ref="C76:AG76"/>
    <mergeCell ref="AH76:AH79"/>
    <mergeCell ref="AI76:AI79"/>
    <mergeCell ref="AK76:AK78"/>
    <mergeCell ref="AK79:AK81"/>
    <mergeCell ref="C83:AG83"/>
    <mergeCell ref="AH83:AH86"/>
    <mergeCell ref="AI83:AI86"/>
    <mergeCell ref="AK83:AK85"/>
    <mergeCell ref="AK86:AK88"/>
    <mergeCell ref="C90:AG90"/>
    <mergeCell ref="AH90:AH93"/>
    <mergeCell ref="AI90:AI93"/>
    <mergeCell ref="AK90:AK92"/>
    <mergeCell ref="AK93:AK95"/>
  </mergeCells>
  <phoneticPr fontId="1"/>
  <conditionalFormatting sqref="K6">
    <cfRule type="cellIs" dxfId="204" priority="310" operator="equal">
      <formula>"雨"</formula>
    </cfRule>
    <cfRule type="cellIs" dxfId="203" priority="311" operator="equal">
      <formula>"休"</formula>
    </cfRule>
  </conditionalFormatting>
  <conditionalFormatting sqref="C13:AG15 C16:Y16 AA16:AG16 C93:E93 G93:U93 C94:AG95 W93 Y93:AG93 C23:M23 O23:AG23 Q12 AE9:AE11 C17:AG22 C89:AG92 C24:AG86 C87:AE88">
    <cfRule type="containsText" dxfId="202" priority="308" operator="containsText" text="日">
      <formula>NOT(ISERROR(SEARCH("日",C9)))</formula>
    </cfRule>
    <cfRule type="containsText" dxfId="201" priority="309" operator="containsText" text="土">
      <formula>NOT(ISERROR(SEARCH("土",C9)))</formula>
    </cfRule>
  </conditionalFormatting>
  <conditionalFormatting sqref="AE8">
    <cfRule type="containsText" dxfId="200" priority="306" operator="containsText" text="日">
      <formula>NOT(ISERROR(SEARCH("日",AE8)))</formula>
    </cfRule>
    <cfRule type="containsText" dxfId="199" priority="307" operator="containsText" text="土">
      <formula>NOT(ISERROR(SEARCH("土",AE8)))</formula>
    </cfRule>
  </conditionalFormatting>
  <conditionalFormatting sqref="AN2 AN105:AN1048576 AN10:AN14 AN16:AN17 AN19:AN21 AN23:AN24 AN26:AN28 AN30:AN31 AN33:AN35 AN37:AN38 AN40:AN42 AN44:AN45 AN47:AN49 AN51:AN52 AN54:AN56 AN58:AN59 AN61:AN63 AN65:AN66 AN68:AN70 AN72:AN73 AN75:AN77 AN79:AN80 AN82:AN84 AN86:AN87 AN89:AN91 AN93:AN94 AN96:AN100">
    <cfRule type="containsText" dxfId="198" priority="305" operator="containsText" text="4週8休以上">
      <formula>NOT(ISERROR(SEARCH("4週8休以上",AN2)))</formula>
    </cfRule>
  </conditionalFormatting>
  <conditionalFormatting sqref="AK2:AO2 AO100:AO1048576 AK105:AN1048576 AK99 AM98:AO98 AK1:AM1 AO1 AK102 AK10:AO14 AL99:AN100 AK16:AO17 AK15:AM15 AO15 AK19:AO21 AK18:AM18 AO18 AK23:AO24 AK22:AM22 AO22 AK26:AO28 AK25:AM25 AO25 AK30:AO31 AK29:AM29 AO29 AK33:AO35 AK32:AM32 AO32 AK37:AO38 AK36:AM36 AO36 AK40:AO42 AK39:AM39 AO39 AK44:AO45 AK43:AM43 AO43 AK47:AO49 AK46:AM46 AO46 AK51:AO52 AK50:AM50 AO50 AK54:AO56 AK53:AM53 AO53 AK58:AO59 AK57:AM57 AO57 AK61:AO63 AK60:AM60 AO60 AK65:AO66 AK64:AM64 AO64 AK68:AO70 AK67:AM67 AO67 AK72:AO73 AK71:AM71 AO71 AK75:AO77 AK74:AM74 AO74 AK79:AO80 AK78:AM78 AO78 AK82:AO84 AK81:AM81 AO81 AK86:AO87 AK85:AM85 AO85 AK89:AO91 AK88:AM88 AO88 AK93:AO94 AK92:AM92 AO92 AK96:AO97 AK95:AM95 AO95 AL101:AM101">
    <cfRule type="containsText" dxfId="197" priority="299" operator="containsText" text="4週6休未満">
      <formula>NOT(ISERROR(SEARCH("4週6休未満",AK1)))</formula>
    </cfRule>
    <cfRule type="containsText" dxfId="196" priority="300" operator="containsText" text="4週6休以上4週7休未満">
      <formula>NOT(ISERROR(SEARCH("4週6休以上4週7休未満",AK1)))</formula>
    </cfRule>
    <cfRule type="containsText" dxfId="195" priority="301" operator="containsText" text="4週8休以上">
      <formula>NOT(ISERROR(SEARCH("4週8休以上",AK1)))</formula>
    </cfRule>
    <cfRule type="containsText" dxfId="194" priority="302" operator="containsText" text="4週7休以上4週8休未満">
      <formula>NOT(ISERROR(SEARCH("4週7休以上4週8休未満",AK1)))</formula>
    </cfRule>
  </conditionalFormatting>
  <conditionalFormatting sqref="AF87:AF88">
    <cfRule type="containsText" dxfId="193" priority="297" operator="containsText" text="日">
      <formula>NOT(ISERROR(SEARCH("日",AF87)))</formula>
    </cfRule>
    <cfRule type="containsText" dxfId="192" priority="298" operator="containsText" text="土">
      <formula>NOT(ISERROR(SEARCH("土",AF87)))</formula>
    </cfRule>
  </conditionalFormatting>
  <conditionalFormatting sqref="AG87:AG88">
    <cfRule type="containsText" dxfId="191" priority="295" operator="containsText" text="日">
      <formula>NOT(ISERROR(SEARCH("日",AG87)))</formula>
    </cfRule>
    <cfRule type="containsText" dxfId="190" priority="296" operator="containsText" text="土">
      <formula>NOT(ISERROR(SEARCH("土",AG87)))</formula>
    </cfRule>
  </conditionalFormatting>
  <conditionalFormatting sqref="AA9">
    <cfRule type="containsText" dxfId="189" priority="228" operator="containsText" text="日">
      <formula>NOT(ISERROR(SEARCH("日",AA9)))</formula>
    </cfRule>
    <cfRule type="containsText" dxfId="188" priority="229" operator="containsText" text="土">
      <formula>NOT(ISERROR(SEARCH("土",AA9)))</formula>
    </cfRule>
  </conditionalFormatting>
  <conditionalFormatting sqref="AA10:AA11">
    <cfRule type="containsText" dxfId="187" priority="226" operator="containsText" text="日">
      <formula>NOT(ISERROR(SEARCH("日",AA10)))</formula>
    </cfRule>
    <cfRule type="containsText" dxfId="186" priority="227" operator="containsText" text="土">
      <formula>NOT(ISERROR(SEARCH("土",AA10)))</formula>
    </cfRule>
  </conditionalFormatting>
  <conditionalFormatting sqref="G6">
    <cfRule type="cellIs" dxfId="185" priority="224" operator="equal">
      <formula>"雨"</formula>
    </cfRule>
    <cfRule type="cellIs" dxfId="184" priority="225" operator="equal">
      <formula>"休"</formula>
    </cfRule>
  </conditionalFormatting>
  <conditionalFormatting sqref="AN7">
    <cfRule type="containsText" dxfId="183" priority="223" operator="containsText" text="4週8休以上">
      <formula>NOT(ISERROR(SEARCH("4週8休以上",AN7)))</formula>
    </cfRule>
  </conditionalFormatting>
  <conditionalFormatting sqref="AK7:AO7">
    <cfRule type="containsText" dxfId="182" priority="218" operator="containsText" text="4週6休未満">
      <formula>NOT(ISERROR(SEARCH("4週6休未満",AK7)))</formula>
    </cfRule>
    <cfRule type="containsText" dxfId="181" priority="219" operator="containsText" text="4週6休以上4週7休未満">
      <formula>NOT(ISERROR(SEARCH("4週6休以上4週7休未満",AK7)))</formula>
    </cfRule>
    <cfRule type="containsText" dxfId="180" priority="220" operator="containsText" text="4週8休以上">
      <formula>NOT(ISERROR(SEARCH("4週8休以上",AK7)))</formula>
    </cfRule>
    <cfRule type="containsText" dxfId="179" priority="221" operator="containsText" text="4週7休以上4週8休未満">
      <formula>NOT(ISERROR(SEARCH("4週7休以上4週8休未満",AK7)))</formula>
    </cfRule>
  </conditionalFormatting>
  <conditionalFormatting sqref="AN8">
    <cfRule type="containsText" dxfId="178" priority="217" operator="containsText" text="4週8休以上">
      <formula>NOT(ISERROR(SEARCH("4週8休以上",AN8)))</formula>
    </cfRule>
  </conditionalFormatting>
  <conditionalFormatting sqref="AK8:AO8 AK9">
    <cfRule type="containsText" dxfId="177" priority="212" operator="containsText" text="4週6休未満">
      <formula>NOT(ISERROR(SEARCH("4週6休未満",AK8)))</formula>
    </cfRule>
    <cfRule type="containsText" dxfId="176" priority="213" operator="containsText" text="4週6休以上4週7休未満">
      <formula>NOT(ISERROR(SEARCH("4週6休以上4週7休未満",AK8)))</formula>
    </cfRule>
    <cfRule type="containsText" dxfId="175" priority="214" operator="containsText" text="4週8休以上">
      <formula>NOT(ISERROR(SEARCH("4週8休以上",AK8)))</formula>
    </cfRule>
    <cfRule type="containsText" dxfId="174" priority="215" operator="containsText" text="4週7休以上4週8休未満">
      <formula>NOT(ISERROR(SEARCH("4週7休以上4週8休未満",AK8)))</formula>
    </cfRule>
  </conditionalFormatting>
  <conditionalFormatting sqref="AN3">
    <cfRule type="containsText" dxfId="173" priority="206" operator="containsText" text="4週8休以上">
      <formula>NOT(ISERROR(SEARCH("4週8休以上",AN3)))</formula>
    </cfRule>
  </conditionalFormatting>
  <conditionalFormatting sqref="AK3:AO3 AK4">
    <cfRule type="containsText" dxfId="172" priority="201" operator="containsText" text="4週6休未満">
      <formula>NOT(ISERROR(SEARCH("4週6休未満",AK3)))</formula>
    </cfRule>
    <cfRule type="containsText" dxfId="171" priority="202" operator="containsText" text="4週6休以上4週7休未満">
      <formula>NOT(ISERROR(SEARCH("4週6休以上4週7休未満",AK3)))</formula>
    </cfRule>
    <cfRule type="containsText" dxfId="170" priority="203" operator="containsText" text="4週8休以上">
      <formula>NOT(ISERROR(SEARCH("4週8休以上",AK3)))</formula>
    </cfRule>
    <cfRule type="containsText" dxfId="169" priority="204" operator="containsText" text="4週7休以上4週8休未満">
      <formula>NOT(ISERROR(SEARCH("4週7休以上4週8休未満",AK3)))</formula>
    </cfRule>
  </conditionalFormatting>
  <conditionalFormatting sqref="AN102:AN103">
    <cfRule type="containsText" dxfId="168" priority="200" operator="containsText" text="4週8休以上">
      <formula>NOT(ISERROR(SEARCH("4週8休以上",AN102)))</formula>
    </cfRule>
  </conditionalFormatting>
  <conditionalFormatting sqref="AL102:AL104 AN102:AN103">
    <cfRule type="containsText" dxfId="167" priority="196" operator="containsText" text="4週6休未満">
      <formula>NOT(ISERROR(SEARCH("4週6休未満",AL102)))</formula>
    </cfRule>
    <cfRule type="containsText" dxfId="166" priority="197" operator="containsText" text="4週6休以上4週7休未満">
      <formula>NOT(ISERROR(SEARCH("4週6休以上4週7休未満",AL102)))</formula>
    </cfRule>
    <cfRule type="containsText" dxfId="165" priority="198" operator="containsText" text="4週8休以上">
      <formula>NOT(ISERROR(SEARCH("4週8休以上",AL102)))</formula>
    </cfRule>
    <cfRule type="containsText" dxfId="164" priority="199" operator="containsText" text="4週7休以上4週8休未満">
      <formula>NOT(ISERROR(SEARCH("4週7休以上4週8休未満",AL102)))</formula>
    </cfRule>
  </conditionalFormatting>
  <conditionalFormatting sqref="AM102:AM103">
    <cfRule type="containsText" dxfId="163" priority="191" operator="containsText" text="4週6休未満">
      <formula>NOT(ISERROR(SEARCH("4週6休未満",AM102)))</formula>
    </cfRule>
    <cfRule type="containsText" dxfId="162" priority="192" operator="containsText" text="4週6休以上4週7休未満">
      <formula>NOT(ISERROR(SEARCH("4週6休以上4週7休未満",AM102)))</formula>
    </cfRule>
    <cfRule type="containsText" dxfId="161" priority="193" operator="containsText" text="4週8休以上">
      <formula>NOT(ISERROR(SEARCH("4週8休以上",AM102)))</formula>
    </cfRule>
    <cfRule type="containsText" dxfId="160" priority="194" operator="containsText" text="4週7休以上4週8休未満">
      <formula>NOT(ISERROR(SEARCH("4週7休以上4週8休未満",AM102)))</formula>
    </cfRule>
  </conditionalFormatting>
  <conditionalFormatting sqref="AM104">
    <cfRule type="containsText" dxfId="159" priority="187" operator="containsText" text="4週6休未満">
      <formula>NOT(ISERROR(SEARCH("4週6休未満",AM104)))</formula>
    </cfRule>
    <cfRule type="containsText" dxfId="158" priority="188" operator="containsText" text="4週6休以上4週7休未満">
      <formula>NOT(ISERROR(SEARCH("4週6休以上4週7休未満",AM104)))</formula>
    </cfRule>
    <cfRule type="containsText" dxfId="157" priority="189" operator="containsText" text="4週8休以上">
      <formula>NOT(ISERROR(SEARCH("4週8休以上",AM104)))</formula>
    </cfRule>
    <cfRule type="containsText" dxfId="156" priority="190" operator="containsText" text="4週7休以上4週8休未満">
      <formula>NOT(ISERROR(SEARCH("4週7休以上4週8休未満",AM104)))</formula>
    </cfRule>
  </conditionalFormatting>
  <conditionalFormatting sqref="AN15">
    <cfRule type="containsText" dxfId="155" priority="156" operator="containsText" text="4週8休以上">
      <formula>NOT(ISERROR(SEARCH("4週8休以上",AN15)))</formula>
    </cfRule>
  </conditionalFormatting>
  <conditionalFormatting sqref="AN15">
    <cfRule type="containsText" dxfId="154" priority="152" operator="containsText" text="4週6休未満">
      <formula>NOT(ISERROR(SEARCH("4週6休未満",AN15)))</formula>
    </cfRule>
    <cfRule type="containsText" dxfId="153" priority="153" operator="containsText" text="4週6休以上4週7休未満">
      <formula>NOT(ISERROR(SEARCH("4週6休以上4週7休未満",AN15)))</formula>
    </cfRule>
    <cfRule type="containsText" dxfId="152" priority="154" operator="containsText" text="4週8休以上">
      <formula>NOT(ISERROR(SEARCH("4週8休以上",AN15)))</formula>
    </cfRule>
    <cfRule type="containsText" dxfId="151" priority="155" operator="containsText" text="4週7休以上4週8休未満">
      <formula>NOT(ISERROR(SEARCH("4週7休以上4週8休未満",AN15)))</formula>
    </cfRule>
  </conditionalFormatting>
  <conditionalFormatting sqref="AN15">
    <cfRule type="containsText" dxfId="150" priority="151" operator="containsText" text="4週8休未満">
      <formula>NOT(ISERROR(SEARCH("4週8休未満",AN15)))</formula>
    </cfRule>
  </conditionalFormatting>
  <conditionalFormatting sqref="AN18">
    <cfRule type="containsText" dxfId="149" priority="150" operator="containsText" text="4週8休以上">
      <formula>NOT(ISERROR(SEARCH("4週8休以上",AN18)))</formula>
    </cfRule>
  </conditionalFormatting>
  <conditionalFormatting sqref="AN18">
    <cfRule type="containsText" dxfId="148" priority="146" operator="containsText" text="4週6休未満">
      <formula>NOT(ISERROR(SEARCH("4週6休未満",AN18)))</formula>
    </cfRule>
    <cfRule type="containsText" dxfId="147" priority="147" operator="containsText" text="4週6休以上4週7休未満">
      <formula>NOT(ISERROR(SEARCH("4週6休以上4週7休未満",AN18)))</formula>
    </cfRule>
    <cfRule type="containsText" dxfId="146" priority="148" operator="containsText" text="4週8休以上">
      <formula>NOT(ISERROR(SEARCH("4週8休以上",AN18)))</formula>
    </cfRule>
    <cfRule type="containsText" dxfId="145" priority="149" operator="containsText" text="4週7休以上4週8休未満">
      <formula>NOT(ISERROR(SEARCH("4週7休以上4週8休未満",AN18)))</formula>
    </cfRule>
  </conditionalFormatting>
  <conditionalFormatting sqref="AN18">
    <cfRule type="containsText" dxfId="144" priority="145" operator="containsText" text="4週8休未満">
      <formula>NOT(ISERROR(SEARCH("4週8休未満",AN18)))</formula>
    </cfRule>
  </conditionalFormatting>
  <conditionalFormatting sqref="AN22">
    <cfRule type="containsText" dxfId="143" priority="144" operator="containsText" text="4週8休以上">
      <formula>NOT(ISERROR(SEARCH("4週8休以上",AN22)))</formula>
    </cfRule>
  </conditionalFormatting>
  <conditionalFormatting sqref="AN22">
    <cfRule type="containsText" dxfId="142" priority="140" operator="containsText" text="4週6休未満">
      <formula>NOT(ISERROR(SEARCH("4週6休未満",AN22)))</formula>
    </cfRule>
    <cfRule type="containsText" dxfId="141" priority="141" operator="containsText" text="4週6休以上4週7休未満">
      <formula>NOT(ISERROR(SEARCH("4週6休以上4週7休未満",AN22)))</formula>
    </cfRule>
    <cfRule type="containsText" dxfId="140" priority="142" operator="containsText" text="4週8休以上">
      <formula>NOT(ISERROR(SEARCH("4週8休以上",AN22)))</formula>
    </cfRule>
    <cfRule type="containsText" dxfId="139" priority="143" operator="containsText" text="4週7休以上4週8休未満">
      <formula>NOT(ISERROR(SEARCH("4週7休以上4週8休未満",AN22)))</formula>
    </cfRule>
  </conditionalFormatting>
  <conditionalFormatting sqref="AN22">
    <cfRule type="containsText" dxfId="138" priority="139" operator="containsText" text="4週8休未満">
      <formula>NOT(ISERROR(SEARCH("4週8休未満",AN22)))</formula>
    </cfRule>
  </conditionalFormatting>
  <conditionalFormatting sqref="AN25">
    <cfRule type="containsText" dxfId="137" priority="138" operator="containsText" text="4週8休以上">
      <formula>NOT(ISERROR(SEARCH("4週8休以上",AN25)))</formula>
    </cfRule>
  </conditionalFormatting>
  <conditionalFormatting sqref="AN25">
    <cfRule type="containsText" dxfId="136" priority="134" operator="containsText" text="4週6休未満">
      <formula>NOT(ISERROR(SEARCH("4週6休未満",AN25)))</formula>
    </cfRule>
    <cfRule type="containsText" dxfId="135" priority="135" operator="containsText" text="4週6休以上4週7休未満">
      <formula>NOT(ISERROR(SEARCH("4週6休以上4週7休未満",AN25)))</formula>
    </cfRule>
    <cfRule type="containsText" dxfId="134" priority="136" operator="containsText" text="4週8休以上">
      <formula>NOT(ISERROR(SEARCH("4週8休以上",AN25)))</formula>
    </cfRule>
    <cfRule type="containsText" dxfId="133" priority="137" operator="containsText" text="4週7休以上4週8休未満">
      <formula>NOT(ISERROR(SEARCH("4週7休以上4週8休未満",AN25)))</formula>
    </cfRule>
  </conditionalFormatting>
  <conditionalFormatting sqref="AN25">
    <cfRule type="containsText" dxfId="132" priority="133" operator="containsText" text="4週8休未満">
      <formula>NOT(ISERROR(SEARCH("4週8休未満",AN25)))</formula>
    </cfRule>
  </conditionalFormatting>
  <conditionalFormatting sqref="AN29">
    <cfRule type="containsText" dxfId="131" priority="132" operator="containsText" text="4週8休以上">
      <formula>NOT(ISERROR(SEARCH("4週8休以上",AN29)))</formula>
    </cfRule>
  </conditionalFormatting>
  <conditionalFormatting sqref="AN29">
    <cfRule type="containsText" dxfId="130" priority="128" operator="containsText" text="4週6休未満">
      <formula>NOT(ISERROR(SEARCH("4週6休未満",AN29)))</formula>
    </cfRule>
    <cfRule type="containsText" dxfId="129" priority="129" operator="containsText" text="4週6休以上4週7休未満">
      <formula>NOT(ISERROR(SEARCH("4週6休以上4週7休未満",AN29)))</formula>
    </cfRule>
    <cfRule type="containsText" dxfId="128" priority="130" operator="containsText" text="4週8休以上">
      <formula>NOT(ISERROR(SEARCH("4週8休以上",AN29)))</formula>
    </cfRule>
    <cfRule type="containsText" dxfId="127" priority="131" operator="containsText" text="4週7休以上4週8休未満">
      <formula>NOT(ISERROR(SEARCH("4週7休以上4週8休未満",AN29)))</formula>
    </cfRule>
  </conditionalFormatting>
  <conditionalFormatting sqref="AN29">
    <cfRule type="containsText" dxfId="126" priority="127" operator="containsText" text="4週8休未満">
      <formula>NOT(ISERROR(SEARCH("4週8休未満",AN29)))</formula>
    </cfRule>
  </conditionalFormatting>
  <conditionalFormatting sqref="AN32">
    <cfRule type="containsText" dxfId="125" priority="126" operator="containsText" text="4週8休以上">
      <formula>NOT(ISERROR(SEARCH("4週8休以上",AN32)))</formula>
    </cfRule>
  </conditionalFormatting>
  <conditionalFormatting sqref="AN32">
    <cfRule type="containsText" dxfId="124" priority="122" operator="containsText" text="4週6休未満">
      <formula>NOT(ISERROR(SEARCH("4週6休未満",AN32)))</formula>
    </cfRule>
    <cfRule type="containsText" dxfId="123" priority="123" operator="containsText" text="4週6休以上4週7休未満">
      <formula>NOT(ISERROR(SEARCH("4週6休以上4週7休未満",AN32)))</formula>
    </cfRule>
    <cfRule type="containsText" dxfId="122" priority="124" operator="containsText" text="4週8休以上">
      <formula>NOT(ISERROR(SEARCH("4週8休以上",AN32)))</formula>
    </cfRule>
    <cfRule type="containsText" dxfId="121" priority="125" operator="containsText" text="4週7休以上4週8休未満">
      <formula>NOT(ISERROR(SEARCH("4週7休以上4週8休未満",AN32)))</formula>
    </cfRule>
  </conditionalFormatting>
  <conditionalFormatting sqref="AN32">
    <cfRule type="containsText" dxfId="120" priority="121" operator="containsText" text="4週8休未満">
      <formula>NOT(ISERROR(SEARCH("4週8休未満",AN32)))</formula>
    </cfRule>
  </conditionalFormatting>
  <conditionalFormatting sqref="AN36">
    <cfRule type="containsText" dxfId="119" priority="120" operator="containsText" text="4週8休以上">
      <formula>NOT(ISERROR(SEARCH("4週8休以上",AN36)))</formula>
    </cfRule>
  </conditionalFormatting>
  <conditionalFormatting sqref="AN36">
    <cfRule type="containsText" dxfId="118" priority="116" operator="containsText" text="4週6休未満">
      <formula>NOT(ISERROR(SEARCH("4週6休未満",AN36)))</formula>
    </cfRule>
    <cfRule type="containsText" dxfId="117" priority="117" operator="containsText" text="4週6休以上4週7休未満">
      <formula>NOT(ISERROR(SEARCH("4週6休以上4週7休未満",AN36)))</formula>
    </cfRule>
    <cfRule type="containsText" dxfId="116" priority="118" operator="containsText" text="4週8休以上">
      <formula>NOT(ISERROR(SEARCH("4週8休以上",AN36)))</formula>
    </cfRule>
    <cfRule type="containsText" dxfId="115" priority="119" operator="containsText" text="4週7休以上4週8休未満">
      <formula>NOT(ISERROR(SEARCH("4週7休以上4週8休未満",AN36)))</formula>
    </cfRule>
  </conditionalFormatting>
  <conditionalFormatting sqref="AN36">
    <cfRule type="containsText" dxfId="114" priority="115" operator="containsText" text="4週8休未満">
      <formula>NOT(ISERROR(SEARCH("4週8休未満",AN36)))</formula>
    </cfRule>
  </conditionalFormatting>
  <conditionalFormatting sqref="AN39">
    <cfRule type="containsText" dxfId="113" priority="114" operator="containsText" text="4週8休以上">
      <formula>NOT(ISERROR(SEARCH("4週8休以上",AN39)))</formula>
    </cfRule>
  </conditionalFormatting>
  <conditionalFormatting sqref="AN39">
    <cfRule type="containsText" dxfId="112" priority="110" operator="containsText" text="4週6休未満">
      <formula>NOT(ISERROR(SEARCH("4週6休未満",AN39)))</formula>
    </cfRule>
    <cfRule type="containsText" dxfId="111" priority="111" operator="containsText" text="4週6休以上4週7休未満">
      <formula>NOT(ISERROR(SEARCH("4週6休以上4週7休未満",AN39)))</formula>
    </cfRule>
    <cfRule type="containsText" dxfId="110" priority="112" operator="containsText" text="4週8休以上">
      <formula>NOT(ISERROR(SEARCH("4週8休以上",AN39)))</formula>
    </cfRule>
    <cfRule type="containsText" dxfId="109" priority="113" operator="containsText" text="4週7休以上4週8休未満">
      <formula>NOT(ISERROR(SEARCH("4週7休以上4週8休未満",AN39)))</formula>
    </cfRule>
  </conditionalFormatting>
  <conditionalFormatting sqref="AN39">
    <cfRule type="containsText" dxfId="108" priority="109" operator="containsText" text="4週8休未満">
      <formula>NOT(ISERROR(SEARCH("4週8休未満",AN39)))</formula>
    </cfRule>
  </conditionalFormatting>
  <conditionalFormatting sqref="AN43">
    <cfRule type="containsText" dxfId="107" priority="108" operator="containsText" text="4週8休以上">
      <formula>NOT(ISERROR(SEARCH("4週8休以上",AN43)))</formula>
    </cfRule>
  </conditionalFormatting>
  <conditionalFormatting sqref="AN43">
    <cfRule type="containsText" dxfId="106" priority="104" operator="containsText" text="4週6休未満">
      <formula>NOT(ISERROR(SEARCH("4週6休未満",AN43)))</formula>
    </cfRule>
    <cfRule type="containsText" dxfId="105" priority="105" operator="containsText" text="4週6休以上4週7休未満">
      <formula>NOT(ISERROR(SEARCH("4週6休以上4週7休未満",AN43)))</formula>
    </cfRule>
    <cfRule type="containsText" dxfId="104" priority="106" operator="containsText" text="4週8休以上">
      <formula>NOT(ISERROR(SEARCH("4週8休以上",AN43)))</formula>
    </cfRule>
    <cfRule type="containsText" dxfId="103" priority="107" operator="containsText" text="4週7休以上4週8休未満">
      <formula>NOT(ISERROR(SEARCH("4週7休以上4週8休未満",AN43)))</formula>
    </cfRule>
  </conditionalFormatting>
  <conditionalFormatting sqref="AN43">
    <cfRule type="containsText" dxfId="102" priority="103" operator="containsText" text="4週8休未満">
      <formula>NOT(ISERROR(SEARCH("4週8休未満",AN43)))</formula>
    </cfRule>
  </conditionalFormatting>
  <conditionalFormatting sqref="AN46">
    <cfRule type="containsText" dxfId="101" priority="102" operator="containsText" text="4週8休以上">
      <formula>NOT(ISERROR(SEARCH("4週8休以上",AN46)))</formula>
    </cfRule>
  </conditionalFormatting>
  <conditionalFormatting sqref="AN46">
    <cfRule type="containsText" dxfId="100" priority="98" operator="containsText" text="4週6休未満">
      <formula>NOT(ISERROR(SEARCH("4週6休未満",AN46)))</formula>
    </cfRule>
    <cfRule type="containsText" dxfId="99" priority="99" operator="containsText" text="4週6休以上4週7休未満">
      <formula>NOT(ISERROR(SEARCH("4週6休以上4週7休未満",AN46)))</formula>
    </cfRule>
    <cfRule type="containsText" dxfId="98" priority="100" operator="containsText" text="4週8休以上">
      <formula>NOT(ISERROR(SEARCH("4週8休以上",AN46)))</formula>
    </cfRule>
    <cfRule type="containsText" dxfId="97" priority="101" operator="containsText" text="4週7休以上4週8休未満">
      <formula>NOT(ISERROR(SEARCH("4週7休以上4週8休未満",AN46)))</formula>
    </cfRule>
  </conditionalFormatting>
  <conditionalFormatting sqref="AN46">
    <cfRule type="containsText" dxfId="96" priority="97" operator="containsText" text="4週8休未満">
      <formula>NOT(ISERROR(SEARCH("4週8休未満",AN46)))</formula>
    </cfRule>
  </conditionalFormatting>
  <conditionalFormatting sqref="AN50">
    <cfRule type="containsText" dxfId="95" priority="96" operator="containsText" text="4週8休以上">
      <formula>NOT(ISERROR(SEARCH("4週8休以上",AN50)))</formula>
    </cfRule>
  </conditionalFormatting>
  <conditionalFormatting sqref="AN50">
    <cfRule type="containsText" dxfId="94" priority="92" operator="containsText" text="4週6休未満">
      <formula>NOT(ISERROR(SEARCH("4週6休未満",AN50)))</formula>
    </cfRule>
    <cfRule type="containsText" dxfId="93" priority="93" operator="containsText" text="4週6休以上4週7休未満">
      <formula>NOT(ISERROR(SEARCH("4週6休以上4週7休未満",AN50)))</formula>
    </cfRule>
    <cfRule type="containsText" dxfId="92" priority="94" operator="containsText" text="4週8休以上">
      <formula>NOT(ISERROR(SEARCH("4週8休以上",AN50)))</formula>
    </cfRule>
    <cfRule type="containsText" dxfId="91" priority="95" operator="containsText" text="4週7休以上4週8休未満">
      <formula>NOT(ISERROR(SEARCH("4週7休以上4週8休未満",AN50)))</formula>
    </cfRule>
  </conditionalFormatting>
  <conditionalFormatting sqref="AN50">
    <cfRule type="containsText" dxfId="90" priority="91" operator="containsText" text="4週8休未満">
      <formula>NOT(ISERROR(SEARCH("4週8休未満",AN50)))</formula>
    </cfRule>
  </conditionalFormatting>
  <conditionalFormatting sqref="AN53">
    <cfRule type="containsText" dxfId="89" priority="90" operator="containsText" text="4週8休以上">
      <formula>NOT(ISERROR(SEARCH("4週8休以上",AN53)))</formula>
    </cfRule>
  </conditionalFormatting>
  <conditionalFormatting sqref="AN53">
    <cfRule type="containsText" dxfId="88" priority="86" operator="containsText" text="4週6休未満">
      <formula>NOT(ISERROR(SEARCH("4週6休未満",AN53)))</formula>
    </cfRule>
    <cfRule type="containsText" dxfId="87" priority="87" operator="containsText" text="4週6休以上4週7休未満">
      <formula>NOT(ISERROR(SEARCH("4週6休以上4週7休未満",AN53)))</formula>
    </cfRule>
    <cfRule type="containsText" dxfId="86" priority="88" operator="containsText" text="4週8休以上">
      <formula>NOT(ISERROR(SEARCH("4週8休以上",AN53)))</formula>
    </cfRule>
    <cfRule type="containsText" dxfId="85" priority="89" operator="containsText" text="4週7休以上4週8休未満">
      <formula>NOT(ISERROR(SEARCH("4週7休以上4週8休未満",AN53)))</formula>
    </cfRule>
  </conditionalFormatting>
  <conditionalFormatting sqref="AN53">
    <cfRule type="containsText" dxfId="84" priority="85" operator="containsText" text="4週8休未満">
      <formula>NOT(ISERROR(SEARCH("4週8休未満",AN53)))</formula>
    </cfRule>
  </conditionalFormatting>
  <conditionalFormatting sqref="AN57">
    <cfRule type="containsText" dxfId="83" priority="84" operator="containsText" text="4週8休以上">
      <formula>NOT(ISERROR(SEARCH("4週8休以上",AN57)))</formula>
    </cfRule>
  </conditionalFormatting>
  <conditionalFormatting sqref="AN57">
    <cfRule type="containsText" dxfId="82" priority="80" operator="containsText" text="4週6休未満">
      <formula>NOT(ISERROR(SEARCH("4週6休未満",AN57)))</formula>
    </cfRule>
    <cfRule type="containsText" dxfId="81" priority="81" operator="containsText" text="4週6休以上4週7休未満">
      <formula>NOT(ISERROR(SEARCH("4週6休以上4週7休未満",AN57)))</formula>
    </cfRule>
    <cfRule type="containsText" dxfId="80" priority="82" operator="containsText" text="4週8休以上">
      <formula>NOT(ISERROR(SEARCH("4週8休以上",AN57)))</formula>
    </cfRule>
    <cfRule type="containsText" dxfId="79" priority="83" operator="containsText" text="4週7休以上4週8休未満">
      <formula>NOT(ISERROR(SEARCH("4週7休以上4週8休未満",AN57)))</formula>
    </cfRule>
  </conditionalFormatting>
  <conditionalFormatting sqref="AN57">
    <cfRule type="containsText" dxfId="78" priority="79" operator="containsText" text="4週8休未満">
      <formula>NOT(ISERROR(SEARCH("4週8休未満",AN57)))</formula>
    </cfRule>
  </conditionalFormatting>
  <conditionalFormatting sqref="AN60">
    <cfRule type="containsText" dxfId="77" priority="78" operator="containsText" text="4週8休以上">
      <formula>NOT(ISERROR(SEARCH("4週8休以上",AN60)))</formula>
    </cfRule>
  </conditionalFormatting>
  <conditionalFormatting sqref="AN60">
    <cfRule type="containsText" dxfId="76" priority="74" operator="containsText" text="4週6休未満">
      <formula>NOT(ISERROR(SEARCH("4週6休未満",AN60)))</formula>
    </cfRule>
    <cfRule type="containsText" dxfId="75" priority="75" operator="containsText" text="4週6休以上4週7休未満">
      <formula>NOT(ISERROR(SEARCH("4週6休以上4週7休未満",AN60)))</formula>
    </cfRule>
    <cfRule type="containsText" dxfId="74" priority="76" operator="containsText" text="4週8休以上">
      <formula>NOT(ISERROR(SEARCH("4週8休以上",AN60)))</formula>
    </cfRule>
    <cfRule type="containsText" dxfId="73" priority="77" operator="containsText" text="4週7休以上4週8休未満">
      <formula>NOT(ISERROR(SEARCH("4週7休以上4週8休未満",AN60)))</formula>
    </cfRule>
  </conditionalFormatting>
  <conditionalFormatting sqref="AN60">
    <cfRule type="containsText" dxfId="72" priority="73" operator="containsText" text="4週8休未満">
      <formula>NOT(ISERROR(SEARCH("4週8休未満",AN60)))</formula>
    </cfRule>
  </conditionalFormatting>
  <conditionalFormatting sqref="AN64">
    <cfRule type="containsText" dxfId="71" priority="72" operator="containsText" text="4週8休以上">
      <formula>NOT(ISERROR(SEARCH("4週8休以上",AN64)))</formula>
    </cfRule>
  </conditionalFormatting>
  <conditionalFormatting sqref="AN64">
    <cfRule type="containsText" dxfId="70" priority="68" operator="containsText" text="4週6休未満">
      <formula>NOT(ISERROR(SEARCH("4週6休未満",AN64)))</formula>
    </cfRule>
    <cfRule type="containsText" dxfId="69" priority="69" operator="containsText" text="4週6休以上4週7休未満">
      <formula>NOT(ISERROR(SEARCH("4週6休以上4週7休未満",AN64)))</formula>
    </cfRule>
    <cfRule type="containsText" dxfId="68" priority="70" operator="containsText" text="4週8休以上">
      <formula>NOT(ISERROR(SEARCH("4週8休以上",AN64)))</formula>
    </cfRule>
    <cfRule type="containsText" dxfId="67" priority="71" operator="containsText" text="4週7休以上4週8休未満">
      <formula>NOT(ISERROR(SEARCH("4週7休以上4週8休未満",AN64)))</formula>
    </cfRule>
  </conditionalFormatting>
  <conditionalFormatting sqref="AN64">
    <cfRule type="containsText" dxfId="66" priority="67" operator="containsText" text="4週8休未満">
      <formula>NOT(ISERROR(SEARCH("4週8休未満",AN64)))</formula>
    </cfRule>
  </conditionalFormatting>
  <conditionalFormatting sqref="AN67">
    <cfRule type="containsText" dxfId="65" priority="66" operator="containsText" text="4週8休以上">
      <formula>NOT(ISERROR(SEARCH("4週8休以上",AN67)))</formula>
    </cfRule>
  </conditionalFormatting>
  <conditionalFormatting sqref="AN67">
    <cfRule type="containsText" dxfId="64" priority="62" operator="containsText" text="4週6休未満">
      <formula>NOT(ISERROR(SEARCH("4週6休未満",AN67)))</formula>
    </cfRule>
    <cfRule type="containsText" dxfId="63" priority="63" operator="containsText" text="4週6休以上4週7休未満">
      <formula>NOT(ISERROR(SEARCH("4週6休以上4週7休未満",AN67)))</formula>
    </cfRule>
    <cfRule type="containsText" dxfId="62" priority="64" operator="containsText" text="4週8休以上">
      <formula>NOT(ISERROR(SEARCH("4週8休以上",AN67)))</formula>
    </cfRule>
    <cfRule type="containsText" dxfId="61" priority="65" operator="containsText" text="4週7休以上4週8休未満">
      <formula>NOT(ISERROR(SEARCH("4週7休以上4週8休未満",AN67)))</formula>
    </cfRule>
  </conditionalFormatting>
  <conditionalFormatting sqref="AN67">
    <cfRule type="containsText" dxfId="60" priority="61" operator="containsText" text="4週8休未満">
      <formula>NOT(ISERROR(SEARCH("4週8休未満",AN67)))</formula>
    </cfRule>
  </conditionalFormatting>
  <conditionalFormatting sqref="AN71">
    <cfRule type="containsText" dxfId="59" priority="60" operator="containsText" text="4週8休以上">
      <formula>NOT(ISERROR(SEARCH("4週8休以上",AN71)))</formula>
    </cfRule>
  </conditionalFormatting>
  <conditionalFormatting sqref="AN71">
    <cfRule type="containsText" dxfId="58" priority="56" operator="containsText" text="4週6休未満">
      <formula>NOT(ISERROR(SEARCH("4週6休未満",AN71)))</formula>
    </cfRule>
    <cfRule type="containsText" dxfId="57" priority="57" operator="containsText" text="4週6休以上4週7休未満">
      <formula>NOT(ISERROR(SEARCH("4週6休以上4週7休未満",AN71)))</formula>
    </cfRule>
    <cfRule type="containsText" dxfId="56" priority="58" operator="containsText" text="4週8休以上">
      <formula>NOT(ISERROR(SEARCH("4週8休以上",AN71)))</formula>
    </cfRule>
    <cfRule type="containsText" dxfId="55" priority="59" operator="containsText" text="4週7休以上4週8休未満">
      <formula>NOT(ISERROR(SEARCH("4週7休以上4週8休未満",AN71)))</formula>
    </cfRule>
  </conditionalFormatting>
  <conditionalFormatting sqref="AN71">
    <cfRule type="containsText" dxfId="54" priority="55" operator="containsText" text="4週8休未満">
      <formula>NOT(ISERROR(SEARCH("4週8休未満",AN71)))</formula>
    </cfRule>
  </conditionalFormatting>
  <conditionalFormatting sqref="AN74">
    <cfRule type="containsText" dxfId="53" priority="54" operator="containsText" text="4週8休以上">
      <formula>NOT(ISERROR(SEARCH("4週8休以上",AN74)))</formula>
    </cfRule>
  </conditionalFormatting>
  <conditionalFormatting sqref="AN74">
    <cfRule type="containsText" dxfId="52" priority="50" operator="containsText" text="4週6休未満">
      <formula>NOT(ISERROR(SEARCH("4週6休未満",AN74)))</formula>
    </cfRule>
    <cfRule type="containsText" dxfId="51" priority="51" operator="containsText" text="4週6休以上4週7休未満">
      <formula>NOT(ISERROR(SEARCH("4週6休以上4週7休未満",AN74)))</formula>
    </cfRule>
    <cfRule type="containsText" dxfId="50" priority="52" operator="containsText" text="4週8休以上">
      <formula>NOT(ISERROR(SEARCH("4週8休以上",AN74)))</formula>
    </cfRule>
    <cfRule type="containsText" dxfId="49" priority="53" operator="containsText" text="4週7休以上4週8休未満">
      <formula>NOT(ISERROR(SEARCH("4週7休以上4週8休未満",AN74)))</formula>
    </cfRule>
  </conditionalFormatting>
  <conditionalFormatting sqref="AN74">
    <cfRule type="containsText" dxfId="48" priority="49" operator="containsText" text="4週8休未満">
      <formula>NOT(ISERROR(SEARCH("4週8休未満",AN74)))</formula>
    </cfRule>
  </conditionalFormatting>
  <conditionalFormatting sqref="AN78">
    <cfRule type="containsText" dxfId="47" priority="48" operator="containsText" text="4週8休以上">
      <formula>NOT(ISERROR(SEARCH("4週8休以上",AN78)))</formula>
    </cfRule>
  </conditionalFormatting>
  <conditionalFormatting sqref="AN78">
    <cfRule type="containsText" dxfId="46" priority="44" operator="containsText" text="4週6休未満">
      <formula>NOT(ISERROR(SEARCH("4週6休未満",AN78)))</formula>
    </cfRule>
    <cfRule type="containsText" dxfId="45" priority="45" operator="containsText" text="4週6休以上4週7休未満">
      <formula>NOT(ISERROR(SEARCH("4週6休以上4週7休未満",AN78)))</formula>
    </cfRule>
    <cfRule type="containsText" dxfId="44" priority="46" operator="containsText" text="4週8休以上">
      <formula>NOT(ISERROR(SEARCH("4週8休以上",AN78)))</formula>
    </cfRule>
    <cfRule type="containsText" dxfId="43" priority="47" operator="containsText" text="4週7休以上4週8休未満">
      <formula>NOT(ISERROR(SEARCH("4週7休以上4週8休未満",AN78)))</formula>
    </cfRule>
  </conditionalFormatting>
  <conditionalFormatting sqref="AN78">
    <cfRule type="containsText" dxfId="42" priority="43" operator="containsText" text="4週8休未満">
      <formula>NOT(ISERROR(SEARCH("4週8休未満",AN78)))</formula>
    </cfRule>
  </conditionalFormatting>
  <conditionalFormatting sqref="AN81">
    <cfRule type="containsText" dxfId="41" priority="42" operator="containsText" text="4週8休以上">
      <formula>NOT(ISERROR(SEARCH("4週8休以上",AN81)))</formula>
    </cfRule>
  </conditionalFormatting>
  <conditionalFormatting sqref="AN81">
    <cfRule type="containsText" dxfId="40" priority="38" operator="containsText" text="4週6休未満">
      <formula>NOT(ISERROR(SEARCH("4週6休未満",AN81)))</formula>
    </cfRule>
    <cfRule type="containsText" dxfId="39" priority="39" operator="containsText" text="4週6休以上4週7休未満">
      <formula>NOT(ISERROR(SEARCH("4週6休以上4週7休未満",AN81)))</formula>
    </cfRule>
    <cfRule type="containsText" dxfId="38" priority="40" operator="containsText" text="4週8休以上">
      <formula>NOT(ISERROR(SEARCH("4週8休以上",AN81)))</formula>
    </cfRule>
    <cfRule type="containsText" dxfId="37" priority="41" operator="containsText" text="4週7休以上4週8休未満">
      <formula>NOT(ISERROR(SEARCH("4週7休以上4週8休未満",AN81)))</formula>
    </cfRule>
  </conditionalFormatting>
  <conditionalFormatting sqref="AN81">
    <cfRule type="containsText" dxfId="36" priority="37" operator="containsText" text="4週8休未満">
      <formula>NOT(ISERROR(SEARCH("4週8休未満",AN81)))</formula>
    </cfRule>
  </conditionalFormatting>
  <conditionalFormatting sqref="AN85">
    <cfRule type="containsText" dxfId="35" priority="36" operator="containsText" text="4週8休以上">
      <formula>NOT(ISERROR(SEARCH("4週8休以上",AN85)))</formula>
    </cfRule>
  </conditionalFormatting>
  <conditionalFormatting sqref="AN85">
    <cfRule type="containsText" dxfId="34" priority="32" operator="containsText" text="4週6休未満">
      <formula>NOT(ISERROR(SEARCH("4週6休未満",AN85)))</formula>
    </cfRule>
    <cfRule type="containsText" dxfId="33" priority="33" operator="containsText" text="4週6休以上4週7休未満">
      <formula>NOT(ISERROR(SEARCH("4週6休以上4週7休未満",AN85)))</formula>
    </cfRule>
    <cfRule type="containsText" dxfId="32" priority="34" operator="containsText" text="4週8休以上">
      <formula>NOT(ISERROR(SEARCH("4週8休以上",AN85)))</formula>
    </cfRule>
    <cfRule type="containsText" dxfId="31" priority="35" operator="containsText" text="4週7休以上4週8休未満">
      <formula>NOT(ISERROR(SEARCH("4週7休以上4週8休未満",AN85)))</formula>
    </cfRule>
  </conditionalFormatting>
  <conditionalFormatting sqref="AN85">
    <cfRule type="containsText" dxfId="30" priority="31" operator="containsText" text="4週8休未満">
      <formula>NOT(ISERROR(SEARCH("4週8休未満",AN85)))</formula>
    </cfRule>
  </conditionalFormatting>
  <conditionalFormatting sqref="AN88">
    <cfRule type="containsText" dxfId="29" priority="30" operator="containsText" text="4週8休以上">
      <formula>NOT(ISERROR(SEARCH("4週8休以上",AN88)))</formula>
    </cfRule>
  </conditionalFormatting>
  <conditionalFormatting sqref="AN88">
    <cfRule type="containsText" dxfId="28" priority="26" operator="containsText" text="4週6休未満">
      <formula>NOT(ISERROR(SEARCH("4週6休未満",AN88)))</formula>
    </cfRule>
    <cfRule type="containsText" dxfId="27" priority="27" operator="containsText" text="4週6休以上4週7休未満">
      <formula>NOT(ISERROR(SEARCH("4週6休以上4週7休未満",AN88)))</formula>
    </cfRule>
    <cfRule type="containsText" dxfId="26" priority="28" operator="containsText" text="4週8休以上">
      <formula>NOT(ISERROR(SEARCH("4週8休以上",AN88)))</formula>
    </cfRule>
    <cfRule type="containsText" dxfId="25" priority="29" operator="containsText" text="4週7休以上4週8休未満">
      <formula>NOT(ISERROR(SEARCH("4週7休以上4週8休未満",AN88)))</formula>
    </cfRule>
  </conditionalFormatting>
  <conditionalFormatting sqref="AN88">
    <cfRule type="containsText" dxfId="24" priority="25" operator="containsText" text="4週8休未満">
      <formula>NOT(ISERROR(SEARCH("4週8休未満",AN88)))</formula>
    </cfRule>
  </conditionalFormatting>
  <conditionalFormatting sqref="AN92">
    <cfRule type="containsText" dxfId="23" priority="24" operator="containsText" text="4週8休以上">
      <formula>NOT(ISERROR(SEARCH("4週8休以上",AN92)))</formula>
    </cfRule>
  </conditionalFormatting>
  <conditionalFormatting sqref="AN92">
    <cfRule type="containsText" dxfId="22" priority="20" operator="containsText" text="4週6休未満">
      <formula>NOT(ISERROR(SEARCH("4週6休未満",AN92)))</formula>
    </cfRule>
    <cfRule type="containsText" dxfId="21" priority="21" operator="containsText" text="4週6休以上4週7休未満">
      <formula>NOT(ISERROR(SEARCH("4週6休以上4週7休未満",AN92)))</formula>
    </cfRule>
    <cfRule type="containsText" dxfId="20" priority="22" operator="containsText" text="4週8休以上">
      <formula>NOT(ISERROR(SEARCH("4週8休以上",AN92)))</formula>
    </cfRule>
    <cfRule type="containsText" dxfId="19" priority="23" operator="containsText" text="4週7休以上4週8休未満">
      <formula>NOT(ISERROR(SEARCH("4週7休以上4週8休未満",AN92)))</formula>
    </cfRule>
  </conditionalFormatting>
  <conditionalFormatting sqref="AN92">
    <cfRule type="containsText" dxfId="18" priority="19" operator="containsText" text="4週8休未満">
      <formula>NOT(ISERROR(SEARCH("4週8休未満",AN92)))</formula>
    </cfRule>
  </conditionalFormatting>
  <conditionalFormatting sqref="AN95">
    <cfRule type="containsText" dxfId="17" priority="18" operator="containsText" text="4週8休以上">
      <formula>NOT(ISERROR(SEARCH("4週8休以上",AN95)))</formula>
    </cfRule>
  </conditionalFormatting>
  <conditionalFormatting sqref="AN95">
    <cfRule type="containsText" dxfId="16" priority="14" operator="containsText" text="4週6休未満">
      <formula>NOT(ISERROR(SEARCH("4週6休未満",AN95)))</formula>
    </cfRule>
    <cfRule type="containsText" dxfId="15" priority="15" operator="containsText" text="4週6休以上4週7休未満">
      <formula>NOT(ISERROR(SEARCH("4週6休以上4週7休未満",AN95)))</formula>
    </cfRule>
    <cfRule type="containsText" dxfId="14" priority="16" operator="containsText" text="4週8休以上">
      <formula>NOT(ISERROR(SEARCH("4週8休以上",AN95)))</formula>
    </cfRule>
    <cfRule type="containsText" dxfId="13" priority="17" operator="containsText" text="4週7休以上4週8休未満">
      <formula>NOT(ISERROR(SEARCH("4週7休以上4週8休未満",AN95)))</formula>
    </cfRule>
  </conditionalFormatting>
  <conditionalFormatting sqref="AN95">
    <cfRule type="containsText" dxfId="12" priority="13" operator="containsText" text="4週8休未満">
      <formula>NOT(ISERROR(SEARCH("4週8休未満",AN95)))</formula>
    </cfRule>
  </conditionalFormatting>
  <conditionalFormatting sqref="AN101">
    <cfRule type="containsText" dxfId="11" priority="12" operator="containsText" text="4週8休以上">
      <formula>NOT(ISERROR(SEARCH("4週8休以上",AN101)))</formula>
    </cfRule>
  </conditionalFormatting>
  <conditionalFormatting sqref="AN101">
    <cfRule type="containsText" dxfId="10" priority="8" operator="containsText" text="4週6休未満">
      <formula>NOT(ISERROR(SEARCH("4週6休未満",AN101)))</formula>
    </cfRule>
    <cfRule type="containsText" dxfId="9" priority="9" operator="containsText" text="4週6休以上4週7休未満">
      <formula>NOT(ISERROR(SEARCH("4週6休以上4週7休未満",AN101)))</formula>
    </cfRule>
    <cfRule type="containsText" dxfId="8" priority="10" operator="containsText" text="4週8休以上">
      <formula>NOT(ISERROR(SEARCH("4週8休以上",AN101)))</formula>
    </cfRule>
    <cfRule type="containsText" dxfId="7" priority="11" operator="containsText" text="4週7休以上4週8休未満">
      <formula>NOT(ISERROR(SEARCH("4週7休以上4週8休未満",AN101)))</formula>
    </cfRule>
  </conditionalFormatting>
  <conditionalFormatting sqref="AN101">
    <cfRule type="containsText" dxfId="6" priority="7" operator="containsText" text="4週8休未満">
      <formula>NOT(ISERROR(SEARCH("4週8休未満",AN101)))</formula>
    </cfRule>
  </conditionalFormatting>
  <conditionalFormatting sqref="AN104">
    <cfRule type="containsText" dxfId="5" priority="6" operator="containsText" text="4週8休以上">
      <formula>NOT(ISERROR(SEARCH("4週8休以上",AN104)))</formula>
    </cfRule>
  </conditionalFormatting>
  <conditionalFormatting sqref="AN104">
    <cfRule type="containsText" dxfId="4" priority="2" operator="containsText" text="4週6休未満">
      <formula>NOT(ISERROR(SEARCH("4週6休未満",AN104)))</formula>
    </cfRule>
    <cfRule type="containsText" dxfId="3" priority="3" operator="containsText" text="4週6休以上4週7休未満">
      <formula>NOT(ISERROR(SEARCH("4週6休以上4週7休未満",AN104)))</formula>
    </cfRule>
    <cfRule type="containsText" dxfId="2" priority="4" operator="containsText" text="4週8休以上">
      <formula>NOT(ISERROR(SEARCH("4週8休以上",AN104)))</formula>
    </cfRule>
    <cfRule type="containsText" dxfId="1" priority="5" operator="containsText" text="4週7休以上4週8休未満">
      <formula>NOT(ISERROR(SEARCH("4週7休以上4週8休未満",AN104)))</formula>
    </cfRule>
  </conditionalFormatting>
  <conditionalFormatting sqref="AN104">
    <cfRule type="containsText" dxfId="0" priority="1" operator="containsText" text="4週8休未満">
      <formula>NOT(ISERROR(SEARCH("4週8休未満",AN104)))</formula>
    </cfRule>
  </conditionalFormatting>
  <dataValidations count="2">
    <dataValidation type="list" allowBlank="1" showInputMessage="1" showErrorMessage="1" sqref="C66:AG66 C17:AG17 C24:AG24 C94:AG94 C38:AG38 C31:AG31 C52:AG52 C59:AG59 C45:AG45 C73:AG73 C80:AG80 C87:AE87" xr:uid="{00000000-0002-0000-0000-000000000000}">
      <formula1>"○,／"</formula1>
    </dataValidation>
    <dataValidation type="list" allowBlank="1" showInputMessage="1" showErrorMessage="1" sqref="C18:AG18 C67:AG67 C25:AG25 C95:AG95 C39:AG39 C32:AG32 C53:AG53 C60:AG60 C46:AG46 C74:AG74 C81:AG81 C88:AE88" xr:uid="{00000000-0002-0000-0000-000001000000}">
      <formula1>"●,／"</formula1>
    </dataValidation>
  </dataValidations>
  <printOptions horizontalCentered="1"/>
  <pageMargins left="0.78740157480314965" right="0.78740157480314965" top="0.59055118110236227" bottom="0.39370078740157483" header="0.31496062992125984" footer="0.31496062992125984"/>
  <pageSetup paperSize="9" scale="56" fitToHeight="0" orientation="portrait" r:id="rId1"/>
  <rowBreaks count="1" manualBreakCount="1">
    <brk id="6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別紙３(現場閉所型）</vt:lpstr>
      <vt:lpstr>別紙３(現場閉所型）記入例</vt:lpstr>
      <vt:lpstr>'別紙３(現場閉所型）'!Print_Area</vt:lpstr>
      <vt:lpstr>'別紙３(現場閉所型）記入例'!Print_Area</vt:lpstr>
      <vt:lpstr>'別紙３(現場閉所型）'!Print_Titles</vt:lpstr>
      <vt:lpstr>'別紙３(現場閉所型）記入例'!Print_Titles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2023-03-17T10:30:37Z</dcterms:created>
  <dcterms:modified xsi:type="dcterms:W3CDTF">2024-03-28T02:59:06Z</dcterms:modified>
</cp:coreProperties>
</file>