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CO34" i="9"/>
  <c r="BW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alcChain>
</file>

<file path=xl/sharedStrings.xml><?xml version="1.0" encoding="utf-8"?>
<sst xmlns="http://schemas.openxmlformats.org/spreadsheetml/2006/main" count="1049" uniqueCount="553">
  <si>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</si>
  <si>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</si>
  <si>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</si>
  <si>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</si>
  <si>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</si>
  <si>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</si>
  <si>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</si>
  <si>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</si>
  <si>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</si>
  <si>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</si>
  <si>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</si>
  <si>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</si>
  <si>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</si>
  <si>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</si>
  <si>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</si>
  <si>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</si>
  <si>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</si>
  <si>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</si>
  <si>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</si>
  <si>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</si>
  <si>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</si>
  <si>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</si>
  <si>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</si>
  <si>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</si>
  <si>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</si>
  <si>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</si>
  <si>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</si>
  <si>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</si>
  <si>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</si>
  <si>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</si>
  <si>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</si>
  <si>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</si>
  <si>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</si>
  <si>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</si>
  <si>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</si>
  <si>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</si>
  <si>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</si>
  <si>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</si>
  <si>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</si>
  <si>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</si>
  <si>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</si>
  <si>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</si>
  <si>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</si>
  <si>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</si>
  <si>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</si>
  <si>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</si>
  <si>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</si>
  <si>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</si>
  <si>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</si>
  <si>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</si>
  <si>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</si>
  <si>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</si>
  <si>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</si>
  <si>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</si>
  <si>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</si>
  <si>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</si>
  <si>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</si>
  <si>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</si>
  <si>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</si>
  <si>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</si>
  <si>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</si>
  <si>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</si>
  <si>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</si>
  <si>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</si>
  <si>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</si>
  <si>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</si>
  <si>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</si>
  <si>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</si>
  <si>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</si>
  <si>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</si>
  <si>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</si>
  <si>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</si>
  <si>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</si>
  <si>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</si>
  <si>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</si>
  <si>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</si>
  <si>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</si>
  <si>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</si>
  <si>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</si>
  <si>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</si>
  <si>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</si>
  <si>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</si>
  <si>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</si>
  <si>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</si>
  <si>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</si>
  <si>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</si>
  <si>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</si>
  <si>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</si>
  <si>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</si>
  <si>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</si>
  <si>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</si>
  <si>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</si>
  <si>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</si>
  <si>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</si>
  <si>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</si>
  <si>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</si>
  <si>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</si>
  <si>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</si>
  <si>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</si>
  <si>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</si>
  <si>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</si>
  <si>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</si>
  <si>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</si>
  <si>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</si>
  <si>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</si>
  <si>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</si>
  <si>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</si>
  <si>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</si>
  <si>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</si>
  <si>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</si>
  <si>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</si>
  <si>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</si>
  <si>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</si>
  <si>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</si>
  <si>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</si>
  <si>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</si>
  <si>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</si>
  <si>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</si>
  <si>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</si>
  <si>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</si>
  <si>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</si>
  <si>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</si>
  <si>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</si>
  <si>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</si>
  <si>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</si>
  <si>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</si>
  <si>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</si>
  <si>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</si>
  <si>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</si>
  <si>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</si>
  <si>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</si>
  <si>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</si>
  <si>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</si>
  <si>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</si>
  <si>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</si>
  <si>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</si>
  <si>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</si>
  <si>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</si>
  <si>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</si>
  <si>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</si>
  <si>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</si>
  <si>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</si>
  <si>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</si>
  <si>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</si>
  <si>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</si>
  <si>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</si>
  <si>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</si>
  <si>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</si>
  <si>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</si>
  <si>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</si>
  <si>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</si>
  <si>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</si>
  <si>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</si>
  <si>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</si>
  <si>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</si>
  <si>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</si>
  <si>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</si>
  <si>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</si>
  <si>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</si>
  <si>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</si>
  <si>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</si>
  <si>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</si>
  <si>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</si>
  <si>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</si>
  <si>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</si>
  <si>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</si>
  <si>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</si>
  <si>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</si>
  <si>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</si>
  <si>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</si>
  <si>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</si>
  <si>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</si>
  <si>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</si>
  <si>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</si>
  <si>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</si>
  <si>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</si>
  <si>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</si>
  <si>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</si>
  <si>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</si>
  <si>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</si>
  <si>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</si>
  <si>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</si>
  <si>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</si>
  <si>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</si>
  <si>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</si>
  <si>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</si>
  <si>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</si>
  <si>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</si>
  <si>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</si>
  <si>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</si>
  <si>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</si>
  <si>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</si>
  <si>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</si>
  <si>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</si>
  <si>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</si>
  <si>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</si>
  <si>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熊本県山都町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</si>
  <si>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</si>
  <si>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</si>
  <si>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</si>
  <si>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</si>
  <si>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</si>
  <si>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</si>
  <si>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</si>
  <si>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</si>
  <si>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</si>
  <si>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</si>
  <si>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</si>
  <si>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</si>
  <si>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</si>
  <si>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</si>
  <si>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</si>
  <si>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</si>
  <si>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</si>
  <si>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</si>
  <si>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</si>
  <si>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</si>
  <si>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</si>
  <si>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</si>
  <si>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</si>
  <si>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</si>
  <si>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</si>
  <si>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</si>
  <si>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</si>
  <si>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</si>
  <si>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</si>
  <si>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</si>
  <si>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</si>
  <si>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</si>
  <si>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</si>
  <si>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</si>
  <si>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</si>
  <si>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</si>
  <si>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</si>
  <si>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</si>
  <si>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</si>
  <si>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</si>
  <si>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</si>
  <si>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</si>
  <si>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</si>
  <si>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</si>
  <si>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</si>
  <si>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</si>
  <si>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</si>
  <si>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</si>
  <si>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</si>
  <si>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</si>
  <si>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</si>
  <si>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</si>
  <si>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</si>
  <si>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</si>
  <si>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</si>
  <si>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</si>
  <si>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</si>
  <si>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</si>
  <si>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</si>
  <si>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</si>
  <si>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</si>
  <si>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</si>
  <si>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</si>
  <si>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</si>
  <si>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</si>
  <si>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</si>
  <si>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</si>
  <si>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</si>
  <si>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</si>
  <si>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</si>
  <si>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</si>
  <si>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</si>
  <si>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</si>
  <si>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</si>
  <si>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</si>
  <si>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</si>
  <si>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</si>
  <si>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</si>
  <si>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</si>
  <si>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</si>
  <si>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</si>
  <si>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</si>
  <si>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</si>
  <si>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</si>
  <si>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</si>
  <si>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</si>
  <si>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</si>
  <si>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</si>
  <si>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</si>
  <si>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</si>
  <si>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</si>
  <si>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</si>
  <si>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</si>
  <si>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</si>
  <si>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</si>
  <si>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</si>
  <si>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</si>
  <si>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</si>
  <si>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</si>
  <si>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</si>
  <si>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</si>
  <si>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</si>
  <si>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</si>
  <si>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</si>
  <si>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</si>
  <si>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</si>
  <si>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</si>
  <si>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</si>
  <si>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</si>
  <si>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</si>
  <si>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</si>
  <si>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</si>
  <si>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</si>
  <si>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</si>
  <si>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</si>
  <si>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</si>
  <si>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</si>
  <si>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</si>
  <si>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</si>
  <si>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</si>
  <si>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</si>
  <si>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</si>
  <si>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</si>
  <si>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</si>
  <si>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</si>
  <si>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</si>
  <si>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</si>
  <si>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</si>
  <si>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</si>
  <si>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</si>
  <si>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</si>
  <si>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</si>
  <si>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</si>
  <si>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</si>
  <si>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</si>
  <si>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</si>
  <si>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</si>
  <si>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</si>
  <si>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</si>
  <si>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</si>
  <si>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</si>
  <si>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</si>
  <si>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</si>
  <si>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</si>
  <si>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</si>
  <si>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</si>
  <si>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</si>
  <si>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</si>
  <si>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熊本県山都町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</si>
  <si>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</si>
  <si>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</si>
  <si>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</si>
  <si>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</si>
  <si>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</si>
  <si>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</si>
  <si>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</si>
  <si>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</si>
  <si>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</si>
  <si>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</si>
  <si>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</si>
  <si>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</si>
  <si>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</si>
  <si>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</si>
  <si>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</si>
  <si>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</si>
  <si>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</si>
  <si>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</si>
  <si>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</si>
  <si>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</si>
  <si>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山都町住宅新築資金等貸付事業特別会計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</si>
  <si>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</si>
  <si>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</si>
  <si>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</si>
  <si>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</si>
  <si>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</si>
  <si>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</si>
  <si>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</si>
  <si>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</si>
  <si>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</si>
  <si>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</si>
  <si>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</si>
  <si>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</si>
  <si>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</si>
  <si>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山都町国民健康保険特別会計</t>
    <phoneticPr fontId="5"/>
  </si>
  <si>
    <t>山都町介護保険特別会計</t>
    <phoneticPr fontId="5"/>
  </si>
  <si>
    <t>山都町後期高齢者医療特別会計</t>
    <phoneticPr fontId="5"/>
  </si>
  <si>
    <t>山都町水道事業会計</t>
    <phoneticPr fontId="5"/>
  </si>
  <si>
    <t>法適用企業</t>
    <phoneticPr fontId="5"/>
  </si>
  <si>
    <t>山都町病院事業会計</t>
    <phoneticPr fontId="5"/>
  </si>
  <si>
    <t>山都町簡易水道特別会計</t>
    <phoneticPr fontId="5"/>
  </si>
  <si>
    <t>法非適用企業</t>
    <phoneticPr fontId="5"/>
  </si>
  <si>
    <t>山都町国民宿舎特別会計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</si>
  <si>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</si>
  <si>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</si>
  <si>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</si>
  <si>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</si>
  <si>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</si>
  <si>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</si>
  <si>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</si>
  <si>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</si>
  <si>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</si>
  <si>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</si>
  <si>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</si>
  <si>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</si>
  <si>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</si>
  <si>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</si>
  <si>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</si>
  <si>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</si>
  <si>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</si>
  <si>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</si>
  <si>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</si>
  <si>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</si>
  <si>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</si>
  <si>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</si>
  <si>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</si>
  <si>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</si>
  <si>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</si>
  <si>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</si>
  <si>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</si>
  <si>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</si>
  <si>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</si>
  <si>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</si>
  <si>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</si>
  <si>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</si>
  <si>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</si>
  <si>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</si>
  <si>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</si>
  <si>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</si>
  <si>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</si>
  <si>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</si>
  <si>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</si>
  <si>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</si>
  <si>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</si>
  <si>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</si>
  <si>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</si>
  <si>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</si>
  <si>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</si>
  <si>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</si>
  <si>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</si>
  <si>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</si>
  <si>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</si>
  <si>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</si>
  <si>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</si>
  <si>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</si>
  <si>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</si>
  <si>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</si>
  <si>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</si>
  <si>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</si>
  <si>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</si>
  <si>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</si>
  <si>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</si>
  <si>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</si>
  <si>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</si>
  <si>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</si>
  <si>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</si>
  <si>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</si>
  <si>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</si>
  <si>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</si>
  <si>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</si>
  <si>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</si>
  <si>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</si>
  <si>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</si>
  <si>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</si>
  <si>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</si>
  <si>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</si>
  <si>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</si>
  <si>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</si>
  <si>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</si>
  <si>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</si>
  <si>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</si>
  <si>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</si>
  <si>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</si>
  <si>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</si>
  <si>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</si>
  <si>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</si>
  <si>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</si>
  <si>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</si>
  <si>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</si>
  <si>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</si>
  <si>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</si>
  <si>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</si>
  <si>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</si>
  <si>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</si>
  <si>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</si>
  <si>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</si>
  <si>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</si>
  <si>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</si>
  <si>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</si>
  <si>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</si>
  <si>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</si>
  <si>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</si>
  <si>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</si>
  <si>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</si>
  <si>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</si>
  <si>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</si>
  <si>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</si>
  <si>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</si>
  <si>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</si>
  <si>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</si>
  <si>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</si>
  <si>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</si>
  <si>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</si>
  <si>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</si>
  <si>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</si>
  <si>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</si>
  <si>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</si>
  <si>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</si>
  <si>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</si>
  <si>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</si>
  <si>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</si>
  <si>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</si>
  <si>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</si>
  <si>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</si>
  <si>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</si>
  <si>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</si>
  <si>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</si>
  <si>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</si>
  <si>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</si>
  <si>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</si>
  <si>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</si>
  <si>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</si>
  <si>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</si>
  <si>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</si>
  <si>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</si>
  <si>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</si>
  <si>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</si>
  <si>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</si>
  <si>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1.93</t>
  </si>
  <si>
    <t>▲ 1.38</t>
  </si>
  <si>
    <t>▲ 4.12</t>
  </si>
  <si>
    <t>▲ 3.58</t>
  </si>
  <si>
    <t>▲ 10.88</t>
  </si>
  <si>
    <t>山都町病院事業会計</t>
  </si>
  <si>
    <t>一般会計</t>
  </si>
  <si>
    <t>山都町水道事業会計</t>
  </si>
  <si>
    <t>山都町国民健康保険特別会計</t>
  </si>
  <si>
    <t>山都町介護保険特別会計</t>
  </si>
  <si>
    <t>山都町国民宿舎特別会計</t>
  </si>
  <si>
    <t>山都町住宅新築資金等貸付事業特別会計</t>
  </si>
  <si>
    <t>山都町後期高齢者医療特別会計</t>
  </si>
  <si>
    <t>その他会計（赤字）</t>
  </si>
  <si>
    <t>その他会計（黒字）</t>
  </si>
  <si>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</si>
  <si>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</si>
  <si>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</si>
  <si>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</si>
  <si>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</si>
  <si>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</si>
  <si>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5">
      <t>カイ</t>
    </rPh>
    <rPh sb="25" eb="26">
      <t>ケイ</t>
    </rPh>
    <phoneticPr fontId="2"/>
  </si>
  <si>
    <t>まちづくりやべ</t>
    <phoneticPr fontId="2"/>
  </si>
  <si>
    <t>虹の通潤館</t>
    <rPh sb="0" eb="1">
      <t>ニジ</t>
    </rPh>
    <rPh sb="2" eb="3">
      <t>ツウ</t>
    </rPh>
    <rPh sb="3" eb="4">
      <t>ジュン</t>
    </rPh>
    <rPh sb="4" eb="5">
      <t>ヤカタ</t>
    </rPh>
    <phoneticPr fontId="2"/>
  </si>
  <si>
    <t>清和文楽の里協会</t>
    <rPh sb="0" eb="2">
      <t>セイワ</t>
    </rPh>
    <rPh sb="2" eb="4">
      <t>ブンラク</t>
    </rPh>
    <rPh sb="5" eb="6">
      <t>サト</t>
    </rPh>
    <rPh sb="6" eb="8">
      <t>キョウカイ</t>
    </rPh>
    <phoneticPr fontId="2"/>
  </si>
  <si>
    <t>清和資源</t>
    <rPh sb="0" eb="2">
      <t>セイワ</t>
    </rPh>
    <rPh sb="2" eb="4">
      <t>シゲン</t>
    </rPh>
    <phoneticPr fontId="2"/>
  </si>
  <si>
    <t>そよ風遊学協会</t>
    <rPh sb="2" eb="3">
      <t>カゼ</t>
    </rPh>
    <rPh sb="3" eb="5">
      <t>ユウガク</t>
    </rPh>
    <rPh sb="5" eb="7">
      <t>キョウカイ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</si>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</sst>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209389</c:v>
                </c:pt>
                <c:pt idx="1">
                  <c:v>129743</c:v>
                </c:pt>
                <c:pt idx="2">
                  <c:v>205127</c:v>
                </c:pt>
                <c:pt idx="3">
                  <c:v>140858</c:v>
                </c:pt>
                <c:pt idx="4">
                  <c:v>133925</c:v>
                </c:pt>
              </c:numCache>
            </c:numRef>
          </c:val>
          <c:smooth val="0"/>
        </c:ser>
        <c:dLbls>
          <c:showLegendKey val="0"/>
          <c:showVal val="0"/>
          <c:showCatName val="0"/>
          <c:showSerName val="0"/>
          <c:showPercent val="0"/>
          <c:showBubbleSize val="0"/>
        </c:dLbls>
        <c:marker val="1"/>
        <c:smooth val="0"/>
        <c:axId val="102638720"/>
        <c:axId val="102640640"/>
      </c:lineChart>
      <c:catAx>
        <c:axId val="102638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40640"/>
        <c:crosses val="autoZero"/>
        <c:auto val="1"/>
        <c:lblAlgn val="ctr"/>
        <c:lblOffset val="100"/>
        <c:tickLblSkip val="1"/>
        <c:tickMarkSkip val="1"/>
        <c:noMultiLvlLbl val="0"/>
      </c:catAx>
      <c:valAx>
        <c:axId val="1026406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38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4.83</c:v>
                </c:pt>
                <c:pt idx="1">
                  <c:v>4.28</c:v>
                </c:pt>
                <c:pt idx="2">
                  <c:v>4.3600000000000003</c:v>
                </c:pt>
                <c:pt idx="3">
                  <c:v>3.61</c:v>
                </c:pt>
                <c:pt idx="4">
                  <c:v>4.6500000000000004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16.059999999999999</c:v>
                </c:pt>
                <c:pt idx="1">
                  <c:v>17.84</c:v>
                </c:pt>
                <c:pt idx="2">
                  <c:v>16.329999999999998</c:v>
                </c:pt>
                <c:pt idx="3">
                  <c:v>15.82</c:v>
                </c:pt>
                <c:pt idx="4">
                  <c:v>6.8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4102912"/>
        <c:axId val="126448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-1.93</c:v>
                </c:pt>
                <c:pt idx="1">
                  <c:v>-1.38</c:v>
                </c:pt>
                <c:pt idx="2">
                  <c:v>-4.12</c:v>
                </c:pt>
                <c:pt idx="3">
                  <c:v>-3.58</c:v>
                </c:pt>
                <c:pt idx="4">
                  <c:v>-10.88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4102912"/>
        <c:axId val="126448000"/>
      </c:lineChart>
      <c:catAx>
        <c:axId val="12410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448000"/>
        <c:crosses val="autoZero"/>
        <c:auto val="1"/>
        <c:lblAlgn val="ctr"/>
        <c:lblOffset val="100"/>
        <c:tickLblSkip val="1"/>
        <c:tickMarkSkip val="1"/>
        <c:noMultiLvlLbl val="0"/>
      </c:catAx>
      <c:valAx>
        <c:axId val="12644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10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0.03</c:v>
                </c:pt>
                <c:pt idx="4">
                  <c:v>#N/A</c:v>
                </c:pt>
                <c:pt idx="5">
                  <c:v>0.11</c:v>
                </c:pt>
                <c:pt idx="6">
                  <c:v>#N/A</c:v>
                </c:pt>
                <c:pt idx="7">
                  <c:v>0.15</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山都町後期高齢者医療特別会計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山都町住宅新築資金等貸付事業特別会計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0.05</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山都町国民宿舎特別会計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0.09</c:v>
                </c:pt>
                <c:pt idx="4">
                  <c:v>#N/A</c:v>
                </c:pt>
                <c:pt idx="5">
                  <c:v>0.12</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山都町介護保険特別会計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0.93</c:v>
                </c:pt>
                <c:pt idx="2">
                  <c:v>#N/A</c:v>
                </c:pt>
                <c:pt idx="3">
                  <c:v>1.74</c:v>
                </c:pt>
                <c:pt idx="4">
                  <c:v>#N/A</c:v>
                </c:pt>
                <c:pt idx="5">
                  <c:v>2.0299999999999998</c:v>
                </c:pt>
                <c:pt idx="6">
                  <c:v>#N/A</c:v>
                </c:pt>
                <c:pt idx="7">
                  <c:v>1.56</c:v>
                </c:pt>
                <c:pt idx="8">
                  <c:v>#N/A</c:v>
                </c:pt>
                <c:pt idx="9">
                  <c:v>0.71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山都町国民健康保険特別会計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0.46</c:v>
                </c:pt>
                <c:pt idx="2">
                  <c:v>#N/A</c:v>
                </c:pt>
                <c:pt idx="3">
                  <c:v>0.94</c:v>
                </c:pt>
                <c:pt idx="4">
                  <c:v>#N/A</c:v>
                </c:pt>
                <c:pt idx="5">
                  <c:v>0.98</c:v>
                </c:pt>
                <c:pt idx="6">
                  <c:v>#N/A</c:v>
                </c:pt>
                <c:pt idx="7">
                  <c:v>0.96</c:v>
                </c:pt>
                <c:pt idx="8">
                  <c:v>#N/A</c:v>
                </c:pt>
                <c:pt idx="9">
                  <c:v>1.82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山都町水道事業会計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1.69</c:v>
                </c:pt>
                <c:pt idx="2">
                  <c:v>#N/A</c:v>
                </c:pt>
                <c:pt idx="3">
                  <c:v>1.88</c:v>
                </c:pt>
                <c:pt idx="4">
                  <c:v>#N/A</c:v>
                </c:pt>
                <c:pt idx="5">
                  <c:v>2.1</c:v>
                </c:pt>
                <c:pt idx="6">
                  <c:v>#N/A</c:v>
                </c:pt>
                <c:pt idx="7">
                  <c:v>2.29</c:v>
                </c:pt>
                <c:pt idx="8">
                  <c:v>#N/A</c:v>
                </c:pt>
                <c:pt idx="9">
                  <c:v>2.39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4.7699999999999996</c:v>
                </c:pt>
                <c:pt idx="2">
                  <c:v>#N/A</c:v>
                </c:pt>
                <c:pt idx="3">
                  <c:v>4.21</c:v>
                </c:pt>
                <c:pt idx="4">
                  <c:v>#N/A</c:v>
                </c:pt>
                <c:pt idx="5">
                  <c:v>4.29</c:v>
                </c:pt>
                <c:pt idx="6">
                  <c:v>#N/A</c:v>
                </c:pt>
                <c:pt idx="7">
                  <c:v>3.54</c:v>
                </c:pt>
                <c:pt idx="8">
                  <c:v>#N/A</c:v>
                </c:pt>
                <c:pt idx="9">
                  <c:v>4.58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山都町病院事業会計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6.49</c:v>
                </c:pt>
                <c:pt idx="2">
                  <c:v>#N/A</c:v>
                </c:pt>
                <c:pt idx="3">
                  <c:v>6.94</c:v>
                </c:pt>
                <c:pt idx="4">
                  <c:v>#N/A</c:v>
                </c:pt>
                <c:pt idx="5">
                  <c:v>8.18</c:v>
                </c:pt>
                <c:pt idx="6">
                  <c:v>#N/A</c:v>
                </c:pt>
                <c:pt idx="7">
                  <c:v>8.6300000000000008</c:v>
                </c:pt>
                <c:pt idx="8">
                  <c:v>#N/A</c:v>
                </c:pt>
                <c:pt idx="9">
                  <c:v>10.01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6918656"/>
        <c:axId val="126920192"/>
      </c:barChart>
      <c:catAx>
        <c:axId val="12691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920192"/>
        <c:crosses val="autoZero"/>
        <c:auto val="1"/>
        <c:lblAlgn val="ctr"/>
        <c:lblOffset val="100"/>
        <c:tickLblSkip val="1"/>
        <c:tickMarkSkip val="1"/>
        <c:noMultiLvlLbl val="0"/>
      </c:catAx>
      <c:valAx>
        <c:axId val="12692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91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1306</c:v>
                </c:pt>
                <c:pt idx="5">
                  <c:v>1281</c:v>
                </c:pt>
                <c:pt idx="8">
                  <c:v>1308</c:v>
                </c:pt>
                <c:pt idx="11">
                  <c:v>1244</c:v>
                </c:pt>
                <c:pt idx="14">
                  <c:v>1169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45</c:v>
                </c:pt>
                <c:pt idx="3">
                  <c:v>45</c:v>
                </c:pt>
                <c:pt idx="6">
                  <c:v>7</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39</c:v>
                </c:pt>
                <c:pt idx="12">
                  <c:v>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166</c:v>
                </c:pt>
                <c:pt idx="3">
                  <c:v>164</c:v>
                </c:pt>
                <c:pt idx="6">
                  <c:v>190</c:v>
                </c:pt>
                <c:pt idx="9">
                  <c:v>226</c:v>
                </c:pt>
                <c:pt idx="12">
                  <c:v>238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1674</c:v>
                </c:pt>
                <c:pt idx="3">
                  <c:v>1612</c:v>
                </c:pt>
                <c:pt idx="6">
                  <c:v>1539</c:v>
                </c:pt>
                <c:pt idx="9">
                  <c:v>1434</c:v>
                </c:pt>
                <c:pt idx="12">
                  <c:v>1327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7024128"/>
        <c:axId val="12703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579</c:v>
                </c:pt>
                <c:pt idx="2">
                  <c:v>#N/A</c:v>
                </c:pt>
                <c:pt idx="3">
                  <c:v>#N/A</c:v>
                </c:pt>
                <c:pt idx="4">
                  <c:v>540</c:v>
                </c:pt>
                <c:pt idx="5">
                  <c:v>#N/A</c:v>
                </c:pt>
                <c:pt idx="6">
                  <c:v>#N/A</c:v>
                </c:pt>
                <c:pt idx="7">
                  <c:v>428</c:v>
                </c:pt>
                <c:pt idx="8">
                  <c:v>#N/A</c:v>
                </c:pt>
                <c:pt idx="9">
                  <c:v>#N/A</c:v>
                </c:pt>
                <c:pt idx="10">
                  <c:v>455</c:v>
                </c:pt>
                <c:pt idx="11">
                  <c:v>#N/A</c:v>
                </c:pt>
                <c:pt idx="12">
                  <c:v>#N/A</c:v>
                </c:pt>
                <c:pt idx="13">
                  <c:v>408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7024128"/>
        <c:axId val="127034496"/>
      </c:lineChart>
      <c:catAx>
        <c:axId val="12702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034496"/>
        <c:crosses val="autoZero"/>
        <c:auto val="1"/>
        <c:lblAlgn val="ctr"/>
        <c:lblOffset val="100"/>
        <c:tickLblSkip val="1"/>
        <c:tickMarkSkip val="1"/>
        <c:noMultiLvlLbl val="0"/>
      </c:catAx>
      <c:valAx>
        <c:axId val="12703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2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9399</c:v>
                </c:pt>
                <c:pt idx="5">
                  <c:v>9055</c:v>
                </c:pt>
                <c:pt idx="8">
                  <c:v>9574</c:v>
                </c:pt>
                <c:pt idx="11">
                  <c:v>9153</c:v>
                </c:pt>
                <c:pt idx="14">
                  <c:v>9329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272</c:v>
                </c:pt>
                <c:pt idx="5">
                  <c:v>234</c:v>
                </c:pt>
                <c:pt idx="8">
                  <c:v>179</c:v>
                </c:pt>
                <c:pt idx="11">
                  <c:v>104</c:v>
                </c:pt>
                <c:pt idx="14">
                  <c:v>42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3164</c:v>
                </c:pt>
                <c:pt idx="5">
                  <c:v>3366</c:v>
                </c:pt>
                <c:pt idx="8">
                  <c:v>2482</c:v>
                </c:pt>
                <c:pt idx="11">
                  <c:v>2680</c:v>
                </c:pt>
                <c:pt idx="14">
                  <c:v>1898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3019</c:v>
                </c:pt>
                <c:pt idx="3">
                  <c:v>3136</c:v>
                </c:pt>
                <c:pt idx="6">
                  <c:v>2287</c:v>
                </c:pt>
                <c:pt idx="9">
                  <c:v>1991</c:v>
                </c:pt>
                <c:pt idx="12">
                  <c:v>2196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319</c:v>
                </c:pt>
                <c:pt idx="9">
                  <c:v>274</c:v>
                </c:pt>
                <c:pt idx="12">
                  <c:v>227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2702</c:v>
                </c:pt>
                <c:pt idx="3">
                  <c:v>2411</c:v>
                </c:pt>
                <c:pt idx="6">
                  <c:v>2343</c:v>
                </c:pt>
                <c:pt idx="9">
                  <c:v>2668</c:v>
                </c:pt>
                <c:pt idx="12">
                  <c:v>2904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51</c:v>
                </c:pt>
                <c:pt idx="3">
                  <c:v>7</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11313</c:v>
                </c:pt>
                <c:pt idx="3">
                  <c:v>10336</c:v>
                </c:pt>
                <c:pt idx="6">
                  <c:v>9709</c:v>
                </c:pt>
                <c:pt idx="9">
                  <c:v>8975</c:v>
                </c:pt>
                <c:pt idx="12">
                  <c:v>9087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6818176"/>
        <c:axId val="126820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4250</c:v>
                </c:pt>
                <c:pt idx="2">
                  <c:v>#N/A</c:v>
                </c:pt>
                <c:pt idx="3">
                  <c:v>#N/A</c:v>
                </c:pt>
                <c:pt idx="4">
                  <c:v>3236</c:v>
                </c:pt>
                <c:pt idx="5">
                  <c:v>#N/A</c:v>
                </c:pt>
                <c:pt idx="6">
                  <c:v>#N/A</c:v>
                </c:pt>
                <c:pt idx="7">
                  <c:v>2423</c:v>
                </c:pt>
                <c:pt idx="8">
                  <c:v>#N/A</c:v>
                </c:pt>
                <c:pt idx="9">
                  <c:v>#N/A</c:v>
                </c:pt>
                <c:pt idx="10">
                  <c:v>1971</c:v>
                </c:pt>
                <c:pt idx="11">
                  <c:v>#N/A</c:v>
                </c:pt>
                <c:pt idx="12">
                  <c:v>#N/A</c:v>
                </c:pt>
                <c:pt idx="13">
                  <c:v>3146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6818176"/>
        <c:axId val="126820352"/>
      </c:lineChart>
      <c:catAx>
        <c:axId val="12681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820352"/>
        <c:crosses val="autoZero"/>
        <c:auto val="1"/>
        <c:lblAlgn val="ctr"/>
        <c:lblOffset val="100"/>
        <c:tickLblSkip val="1"/>
        <c:tickMarkSkip val="1"/>
        <c:noMultiLvlLbl val="0"/>
      </c:catAx>
      <c:valAx>
        <c:axId val="12682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1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15,848
15,764
544.67
16,084,378
14,825,901
360,328
7,740,829
9,087,239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全国平均、県平均ともに下回り、類似団体と比べても下位の値となっている。町内の法人は中小規模で、その数も少なく財政基盤が弱い。また、若年層の流出により生産年齢人口が減少している。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年度に策定した「山の都総合戦略」では、町の特性を活かした産業振興を図ることを目標としている。特産品の開発やその販売支援を行うなど、雇用促進のため施策の着実な実施に努める。</a:t>
          </a:r>
          <a:endParaRPr kumimoji="1" lang="en-US" altLang="ja-JP"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74083</xdr:rowOff>
    </xdr:from>
    <xdr:to>
      <xdr:col>7</xdr:col>
      <xdr:colOff>152400</xdr:colOff>
      <xdr:row>45</xdr:row>
      <xdr:rowOff>74083</xdr:rowOff>
    </xdr:to>
    <xdr:cxnSp macro="">
      <xdr:nvCxnSpPr>
        <xdr:cNvPr id="68" name="直線コネクタ 67"/>
        <xdr:cNvCxnSpPr/>
      </xdr:nvCxnSpPr>
      <xdr:spPr>
        <a:xfrm>
          <a:off x="4114800" y="778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74083</xdr:rowOff>
    </xdr:from>
    <xdr:to>
      <xdr:col>6</xdr:col>
      <xdr:colOff>0</xdr:colOff>
      <xdr:row>45</xdr:row>
      <xdr:rowOff>94192</xdr:rowOff>
    </xdr:to>
    <xdr:cxnSp macro="">
      <xdr:nvCxnSpPr>
        <xdr:cNvPr id="71" name="直線コネクタ 70"/>
        <xdr:cNvCxnSpPr/>
      </xdr:nvCxnSpPr>
      <xdr:spPr>
        <a:xfrm flipV="1">
          <a:off x="3225800" y="77893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94192</xdr:rowOff>
    </xdr:from>
    <xdr:to>
      <xdr:col>4</xdr:col>
      <xdr:colOff>482600</xdr:colOff>
      <xdr:row>45</xdr:row>
      <xdr:rowOff>94192</xdr:rowOff>
    </xdr:to>
    <xdr:cxnSp macro="">
      <xdr:nvCxnSpPr>
        <xdr:cNvPr id="74" name="直線コネクタ 73"/>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94192</xdr:rowOff>
    </xdr:from>
    <xdr:to>
      <xdr:col>3</xdr:col>
      <xdr:colOff>279400</xdr:colOff>
      <xdr:row>45</xdr:row>
      <xdr:rowOff>94192</xdr:rowOff>
    </xdr:to>
    <xdr:cxnSp macro="">
      <xdr:nvCxnSpPr>
        <xdr:cNvPr id="77" name="直線コネクタ 76"/>
        <xdr:cNvCxnSpPr/>
      </xdr:nvCxnSpPr>
      <xdr:spPr>
        <a:xfrm>
          <a:off x="1447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23283</xdr:rowOff>
    </xdr:from>
    <xdr:to>
      <xdr:col>7</xdr:col>
      <xdr:colOff>203200</xdr:colOff>
      <xdr:row>45</xdr:row>
      <xdr:rowOff>124883</xdr:rowOff>
    </xdr:to>
    <xdr:sp macro="" textlink="">
      <xdr:nvSpPr>
        <xdr:cNvPr id="87" name="円/楕円 86"/>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90610</xdr:rowOff>
    </xdr:from>
    <xdr:ext cx="762000" cy="259045"/>
    <xdr:sp macro="" textlink="">
      <xdr:nvSpPr>
        <xdr:cNvPr id="88" name="財政力該当値テキスト"/>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23283</xdr:rowOff>
    </xdr:from>
    <xdr:to>
      <xdr:col>6</xdr:col>
      <xdr:colOff>50800</xdr:colOff>
      <xdr:row>45</xdr:row>
      <xdr:rowOff>124883</xdr:rowOff>
    </xdr:to>
    <xdr:sp macro="" textlink="">
      <xdr:nvSpPr>
        <xdr:cNvPr id="89" name="円/楕円 88"/>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109660</xdr:rowOff>
    </xdr:from>
    <xdr:ext cx="736600" cy="259045"/>
    <xdr:sp macro="" textlink="">
      <xdr:nvSpPr>
        <xdr:cNvPr id="90" name="テキスト ボックス 89"/>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43392</xdr:rowOff>
    </xdr:from>
    <xdr:to>
      <xdr:col>4</xdr:col>
      <xdr:colOff>533400</xdr:colOff>
      <xdr:row>45</xdr:row>
      <xdr:rowOff>144992</xdr:rowOff>
    </xdr:to>
    <xdr:sp macro="" textlink="">
      <xdr:nvSpPr>
        <xdr:cNvPr id="91" name="円/楕円 90"/>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129769</xdr:rowOff>
    </xdr:from>
    <xdr:ext cx="762000" cy="259045"/>
    <xdr:sp macro="" textlink="">
      <xdr:nvSpPr>
        <xdr:cNvPr id="92" name="テキスト ボックス 91"/>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43392</xdr:rowOff>
    </xdr:from>
    <xdr:to>
      <xdr:col>3</xdr:col>
      <xdr:colOff>330200</xdr:colOff>
      <xdr:row>45</xdr:row>
      <xdr:rowOff>144992</xdr:rowOff>
    </xdr:to>
    <xdr:sp macro="" textlink="">
      <xdr:nvSpPr>
        <xdr:cNvPr id="93" name="円/楕円 92"/>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129769</xdr:rowOff>
    </xdr:from>
    <xdr:ext cx="762000" cy="259045"/>
    <xdr:sp macro="" textlink="">
      <xdr:nvSpPr>
        <xdr:cNvPr id="94" name="テキスト ボックス 93"/>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43392</xdr:rowOff>
    </xdr:from>
    <xdr:to>
      <xdr:col>2</xdr:col>
      <xdr:colOff>127000</xdr:colOff>
      <xdr:row>45</xdr:row>
      <xdr:rowOff>144992</xdr:rowOff>
    </xdr:to>
    <xdr:sp macro="" textlink="">
      <xdr:nvSpPr>
        <xdr:cNvPr id="95" name="円/楕円 94"/>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129769</xdr:rowOff>
    </xdr:from>
    <xdr:ext cx="762000" cy="259045"/>
    <xdr:sp macro="" textlink="">
      <xdr:nvSpPr>
        <xdr:cNvPr id="96" name="テキスト ボックス 95"/>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全国及び県内平均を下回り、前年度に比べて減少している。これは、歳出において職員数の減により人件費が減少（▲</a:t>
          </a:r>
          <a:r>
            <a:rPr kumimoji="1" lang="en-US" altLang="ja-JP" sz="1300">
              <a:latin typeface="ＭＳ Ｐゴシック"/>
            </a:rPr>
            <a:t>174,758</a:t>
          </a:r>
          <a:r>
            <a:rPr kumimoji="1" lang="ja-JP" altLang="en-US" sz="1300">
              <a:latin typeface="ＭＳ Ｐゴシック"/>
            </a:rPr>
            <a:t>千円）されたことに加え、合併後、地方債の借入を抑制してきたことで公債費が減少（▲</a:t>
          </a:r>
          <a:r>
            <a:rPr kumimoji="1" lang="en-US" altLang="ja-JP" sz="1300">
              <a:latin typeface="ＭＳ Ｐゴシック"/>
            </a:rPr>
            <a:t>106,300</a:t>
          </a:r>
          <a:r>
            <a:rPr kumimoji="1" lang="ja-JP" altLang="en-US" sz="1300">
              <a:latin typeface="ＭＳ Ｐゴシック"/>
            </a:rPr>
            <a:t>千円）したことによるもの。今後は、普通交付税の合併算定替の縮減による影響と</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ja-JP" altLang="en-US" sz="1300">
              <a:latin typeface="ＭＳ Ｐゴシック"/>
            </a:rPr>
            <a:t>熊本地震並びに平成</a:t>
          </a:r>
          <a:r>
            <a:rPr kumimoji="1" lang="en-US" altLang="ja-JP" sz="1300">
              <a:latin typeface="ＭＳ Ｐゴシック"/>
            </a:rPr>
            <a:t>28</a:t>
          </a:r>
          <a:r>
            <a:rPr kumimoji="1" lang="ja-JP" altLang="en-US" sz="1300">
              <a:latin typeface="ＭＳ Ｐゴシック"/>
            </a:rPr>
            <a:t>年度以降の災害による地方債借入の増額により経常収支比率の上昇が予想されるため、今後も引き続きできる限り町債に頼らない財政運営に努める必要があることに加え、職員数の適正化を図り、経常経費を抑制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132504</xdr:rowOff>
    </xdr:from>
    <xdr:to>
      <xdr:col>7</xdr:col>
      <xdr:colOff>152400</xdr:colOff>
      <xdr:row>60</xdr:row>
      <xdr:rowOff>97790</xdr:rowOff>
    </xdr:to>
    <xdr:cxnSp macro="">
      <xdr:nvCxnSpPr>
        <xdr:cNvPr id="131" name="直線コネクタ 130"/>
        <xdr:cNvCxnSpPr/>
      </xdr:nvCxnSpPr>
      <xdr:spPr>
        <a:xfrm flipV="1">
          <a:off x="4114800" y="10248054"/>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121090</xdr:rowOff>
    </xdr:from>
    <xdr:ext cx="762000" cy="259045"/>
    <xdr:sp macro="" textlink="">
      <xdr:nvSpPr>
        <xdr:cNvPr id="132"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60</xdr:row>
      <xdr:rowOff>97790</xdr:rowOff>
    </xdr:to>
    <xdr:cxnSp macro="">
      <xdr:nvCxnSpPr>
        <xdr:cNvPr id="134" name="直線コネクタ 133"/>
        <xdr:cNvCxnSpPr/>
      </xdr:nvCxnSpPr>
      <xdr:spPr>
        <a:xfrm>
          <a:off x="3225800" y="10384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2133</xdr:rowOff>
    </xdr:from>
    <xdr:ext cx="736600" cy="259045"/>
    <xdr:sp macro="" textlink="">
      <xdr:nvSpPr>
        <xdr:cNvPr id="136" name="テキスト ボックス 135"/>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60</xdr:row>
      <xdr:rowOff>97790</xdr:rowOff>
    </xdr:to>
    <xdr:cxnSp macro="">
      <xdr:nvCxnSpPr>
        <xdr:cNvPr id="137" name="直線コネクタ 136"/>
        <xdr:cNvCxnSpPr/>
      </xdr:nvCxnSpPr>
      <xdr:spPr>
        <a:xfrm>
          <a:off x="2336800" y="103365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114740</xdr:rowOff>
    </xdr:from>
    <xdr:ext cx="762000" cy="259045"/>
    <xdr:sp macro="" textlink="">
      <xdr:nvSpPr>
        <xdr:cNvPr id="139" name="テキスト ボックス 138"/>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41487</xdr:rowOff>
    </xdr:from>
    <xdr:to>
      <xdr:col>3</xdr:col>
      <xdr:colOff>279400</xdr:colOff>
      <xdr:row>60</xdr:row>
      <xdr:rowOff>49530</xdr:rowOff>
    </xdr:to>
    <xdr:cxnSp macro="">
      <xdr:nvCxnSpPr>
        <xdr:cNvPr id="140" name="直線コネクタ 139"/>
        <xdr:cNvCxnSpPr/>
      </xdr:nvCxnSpPr>
      <xdr:spPr>
        <a:xfrm>
          <a:off x="1447800" y="103284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18221</xdr:rowOff>
    </xdr:from>
    <xdr:ext cx="762000" cy="259045"/>
    <xdr:sp macro="" textlink="">
      <xdr:nvSpPr>
        <xdr:cNvPr id="142" name="テキスト ボックス 141"/>
        <xdr:cNvSpPr txBox="1"/>
      </xdr:nvSpPr>
      <xdr:spPr>
        <a:xfrm>
          <a:off x="1955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165540</xdr:rowOff>
    </xdr:from>
    <xdr:ext cx="762000" cy="259045"/>
    <xdr:sp macro="" textlink="">
      <xdr:nvSpPr>
        <xdr:cNvPr id="144" name="テキスト ボックス 143"/>
        <xdr:cNvSpPr txBox="1"/>
      </xdr:nvSpPr>
      <xdr:spPr>
        <a:xfrm>
          <a:off x="1066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81704</xdr:rowOff>
    </xdr:from>
    <xdr:to>
      <xdr:col>7</xdr:col>
      <xdr:colOff>203200</xdr:colOff>
      <xdr:row>60</xdr:row>
      <xdr:rowOff>11854</xdr:rowOff>
    </xdr:to>
    <xdr:sp macro="" textlink="">
      <xdr:nvSpPr>
        <xdr:cNvPr id="150" name="円/楕円 149"/>
        <xdr:cNvSpPr/>
      </xdr:nvSpPr>
      <xdr:spPr>
        <a:xfrm>
          <a:off x="4902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98231</xdr:rowOff>
    </xdr:from>
    <xdr:ext cx="762000" cy="259045"/>
    <xdr:sp macro="" textlink="">
      <xdr:nvSpPr>
        <xdr:cNvPr id="151" name="財政構造の弾力性該当値テキスト"/>
        <xdr:cNvSpPr txBox="1"/>
      </xdr:nvSpPr>
      <xdr:spPr>
        <a:xfrm>
          <a:off x="5041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2" name="円/楕円 151"/>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3" name="テキスト ボックス 152"/>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46990</xdr:rowOff>
    </xdr:from>
    <xdr:to>
      <xdr:col>4</xdr:col>
      <xdr:colOff>533400</xdr:colOff>
      <xdr:row>60</xdr:row>
      <xdr:rowOff>148590</xdr:rowOff>
    </xdr:to>
    <xdr:sp macro="" textlink="">
      <xdr:nvSpPr>
        <xdr:cNvPr id="154" name="円/楕円 153"/>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158767</xdr:rowOff>
    </xdr:from>
    <xdr:ext cx="762000" cy="259045"/>
    <xdr:sp macro="" textlink="">
      <xdr:nvSpPr>
        <xdr:cNvPr id="155" name="テキスト ボックス 154"/>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6" name="円/楕円 155"/>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110507</xdr:rowOff>
    </xdr:from>
    <xdr:ext cx="762000" cy="259045"/>
    <xdr:sp macro="" textlink="">
      <xdr:nvSpPr>
        <xdr:cNvPr id="157" name="テキスト ボックス 156"/>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162137</xdr:rowOff>
    </xdr:from>
    <xdr:to>
      <xdr:col>2</xdr:col>
      <xdr:colOff>127000</xdr:colOff>
      <xdr:row>60</xdr:row>
      <xdr:rowOff>92287</xdr:rowOff>
    </xdr:to>
    <xdr:sp macro="" textlink="">
      <xdr:nvSpPr>
        <xdr:cNvPr id="158" name="円/楕円 157"/>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102464</xdr:rowOff>
    </xdr:from>
    <xdr:ext cx="762000" cy="259045"/>
    <xdr:sp macro="" textlink="">
      <xdr:nvSpPr>
        <xdr:cNvPr id="159" name="テキスト ボックス 158"/>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[262,824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数値が類似団及び平均値を大きく上回っているのは、主に人件費に要因がある。これまで総合支所方式を採用しており、保育所や老人ホームに加え、ごみ処理施設やし尿処理施設などの衛生施設も直営で行っていることから職員数が多くなっている。</a:t>
          </a:r>
          <a:endParaRPr kumimoji="1" lang="en-US" altLang="ja-JP" sz="1300">
            <a:latin typeface="ＭＳ Ｐゴシック"/>
          </a:endParaRPr>
        </a:p>
        <a:p>
          <a:r>
            <a:rPr kumimoji="1" lang="ja-JP" altLang="en-US" sz="1300">
              <a:latin typeface="ＭＳ Ｐゴシック"/>
            </a:rPr>
            <a:t>　これらのことから、平成</a:t>
          </a:r>
          <a:r>
            <a:rPr kumimoji="1" lang="en-US" altLang="ja-JP" sz="1300">
              <a:latin typeface="ＭＳ Ｐゴシック"/>
            </a:rPr>
            <a:t>28</a:t>
          </a:r>
          <a:r>
            <a:rPr kumimoji="1" lang="ja-JP" altLang="en-US" sz="1300">
              <a:latin typeface="ＭＳ Ｐゴシック"/>
            </a:rPr>
            <a:t>年度から総合支所を支所に改め、保育所については</a:t>
          </a:r>
          <a:r>
            <a:rPr kumimoji="1" lang="en-US" altLang="ja-JP" sz="1300">
              <a:latin typeface="ＭＳ Ｐゴシック"/>
            </a:rPr>
            <a:t>3</a:t>
          </a:r>
          <a:r>
            <a:rPr kumimoji="1" lang="ja-JP" altLang="en-US" sz="1300">
              <a:latin typeface="ＭＳ Ｐゴシック"/>
            </a:rPr>
            <a:t>園を</a:t>
          </a:r>
          <a:r>
            <a:rPr kumimoji="1" lang="en-US" altLang="ja-JP" sz="1300">
              <a:latin typeface="ＭＳ Ｐゴシック"/>
            </a:rPr>
            <a:t>1</a:t>
          </a:r>
          <a:r>
            <a:rPr kumimoji="1" lang="ja-JP" altLang="en-US" sz="1300">
              <a:latin typeface="ＭＳ Ｐゴシック"/>
            </a:rPr>
            <a:t>園に統合したほか、平成</a:t>
          </a:r>
          <a:r>
            <a:rPr kumimoji="1" lang="en-US" altLang="ja-JP" sz="1300">
              <a:latin typeface="ＭＳ Ｐゴシック"/>
            </a:rPr>
            <a:t>30</a:t>
          </a:r>
          <a:r>
            <a:rPr kumimoji="1" lang="ja-JP" altLang="en-US" sz="1300">
              <a:latin typeface="ＭＳ Ｐゴシック"/>
            </a:rPr>
            <a:t>年度より老人ホームを民営化にする方針であり、人件費の抑制に努める。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42363</xdr:rowOff>
    </xdr:from>
    <xdr:to>
      <xdr:col>7</xdr:col>
      <xdr:colOff>152400</xdr:colOff>
      <xdr:row>88</xdr:row>
      <xdr:rowOff>22715</xdr:rowOff>
    </xdr:to>
    <xdr:cxnSp macro="">
      <xdr:nvCxnSpPr>
        <xdr:cNvPr id="194" name="直線コネクタ 193"/>
        <xdr:cNvCxnSpPr/>
      </xdr:nvCxnSpPr>
      <xdr:spPr>
        <a:xfrm>
          <a:off x="4114800" y="14958513"/>
          <a:ext cx="838200" cy="15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51615</xdr:rowOff>
    </xdr:from>
    <xdr:ext cx="762000" cy="259045"/>
    <xdr:sp macro="" textlink="">
      <xdr:nvSpPr>
        <xdr:cNvPr id="195" name="人件費・物件費等の状況平均値テキスト"/>
        <xdr:cNvSpPr txBox="1"/>
      </xdr:nvSpPr>
      <xdr:spPr>
        <a:xfrm>
          <a:off x="5041900" y="1428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29324</xdr:rowOff>
    </xdr:from>
    <xdr:to>
      <xdr:col>6</xdr:col>
      <xdr:colOff>0</xdr:colOff>
      <xdr:row>87</xdr:row>
      <xdr:rowOff>42363</xdr:rowOff>
    </xdr:to>
    <xdr:cxnSp macro="">
      <xdr:nvCxnSpPr>
        <xdr:cNvPr id="197" name="直線コネクタ 196"/>
        <xdr:cNvCxnSpPr/>
      </xdr:nvCxnSpPr>
      <xdr:spPr>
        <a:xfrm>
          <a:off x="3225800" y="14945474"/>
          <a:ext cx="889000" cy="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122815</xdr:rowOff>
    </xdr:from>
    <xdr:ext cx="736600" cy="259045"/>
    <xdr:sp macro="" textlink="">
      <xdr:nvSpPr>
        <xdr:cNvPr id="199" name="テキスト ボックス 198"/>
        <xdr:cNvSpPr txBox="1"/>
      </xdr:nvSpPr>
      <xdr:spPr>
        <a:xfrm>
          <a:off x="3733800" y="1418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41709</xdr:rowOff>
    </xdr:from>
    <xdr:to>
      <xdr:col>4</xdr:col>
      <xdr:colOff>482600</xdr:colOff>
      <xdr:row>87</xdr:row>
      <xdr:rowOff>29324</xdr:rowOff>
    </xdr:to>
    <xdr:cxnSp macro="">
      <xdr:nvCxnSpPr>
        <xdr:cNvPr id="200" name="直線コネクタ 199"/>
        <xdr:cNvCxnSpPr/>
      </xdr:nvCxnSpPr>
      <xdr:spPr>
        <a:xfrm>
          <a:off x="2336800" y="14786409"/>
          <a:ext cx="889000" cy="15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55557</xdr:rowOff>
    </xdr:from>
    <xdr:ext cx="762000" cy="259045"/>
    <xdr:sp macro="" textlink="">
      <xdr:nvSpPr>
        <xdr:cNvPr id="202" name="テキスト ボックス 201"/>
        <xdr:cNvSpPr txBox="1"/>
      </xdr:nvSpPr>
      <xdr:spPr>
        <a:xfrm>
          <a:off x="2844800" y="141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41388</xdr:rowOff>
    </xdr:from>
    <xdr:to>
      <xdr:col>3</xdr:col>
      <xdr:colOff>279400</xdr:colOff>
      <xdr:row>86</xdr:row>
      <xdr:rowOff>41709</xdr:rowOff>
    </xdr:to>
    <xdr:cxnSp macro="">
      <xdr:nvCxnSpPr>
        <xdr:cNvPr id="203" name="直線コネクタ 202"/>
        <xdr:cNvCxnSpPr/>
      </xdr:nvCxnSpPr>
      <xdr:spPr>
        <a:xfrm>
          <a:off x="1447800" y="14786088"/>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5149</xdr:rowOff>
    </xdr:from>
    <xdr:ext cx="762000" cy="259045"/>
    <xdr:sp macro="" textlink="">
      <xdr:nvSpPr>
        <xdr:cNvPr id="205" name="テキスト ボックス 204"/>
        <xdr:cNvSpPr txBox="1"/>
      </xdr:nvSpPr>
      <xdr:spPr>
        <a:xfrm>
          <a:off x="1955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169409</xdr:rowOff>
    </xdr:from>
    <xdr:ext cx="762000" cy="259045"/>
    <xdr:sp macro="" textlink="">
      <xdr:nvSpPr>
        <xdr:cNvPr id="207" name="テキスト ボックス 206"/>
        <xdr:cNvSpPr txBox="1"/>
      </xdr:nvSpPr>
      <xdr:spPr>
        <a:xfrm>
          <a:off x="1066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143365</xdr:rowOff>
    </xdr:from>
    <xdr:to>
      <xdr:col>7</xdr:col>
      <xdr:colOff>203200</xdr:colOff>
      <xdr:row>88</xdr:row>
      <xdr:rowOff>73515</xdr:rowOff>
    </xdr:to>
    <xdr:sp macro="" textlink="">
      <xdr:nvSpPr>
        <xdr:cNvPr id="213" name="円/楕円 212"/>
        <xdr:cNvSpPr/>
      </xdr:nvSpPr>
      <xdr:spPr>
        <a:xfrm>
          <a:off x="4902200" y="150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115442</xdr:rowOff>
    </xdr:from>
    <xdr:ext cx="762000" cy="259045"/>
    <xdr:sp macro="" textlink="">
      <xdr:nvSpPr>
        <xdr:cNvPr id="214" name="人件費・物件費等の状況該当値テキスト"/>
        <xdr:cNvSpPr txBox="1"/>
      </xdr:nvSpPr>
      <xdr:spPr>
        <a:xfrm>
          <a:off x="5041900" y="1503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262,824</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163013</xdr:rowOff>
    </xdr:from>
    <xdr:to>
      <xdr:col>6</xdr:col>
      <xdr:colOff>50800</xdr:colOff>
      <xdr:row>87</xdr:row>
      <xdr:rowOff>93163</xdr:rowOff>
    </xdr:to>
    <xdr:sp macro="" textlink="">
      <xdr:nvSpPr>
        <xdr:cNvPr id="215" name="円/楕円 214"/>
        <xdr:cNvSpPr/>
      </xdr:nvSpPr>
      <xdr:spPr>
        <a:xfrm>
          <a:off x="4064000" y="1490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77940</xdr:rowOff>
    </xdr:from>
    <xdr:ext cx="736600" cy="259045"/>
    <xdr:sp macro="" textlink="">
      <xdr:nvSpPr>
        <xdr:cNvPr id="216" name="テキスト ボックス 215"/>
        <xdr:cNvSpPr txBox="1"/>
      </xdr:nvSpPr>
      <xdr:spPr>
        <a:xfrm>
          <a:off x="3733800" y="1499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243,951</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149974</xdr:rowOff>
    </xdr:from>
    <xdr:to>
      <xdr:col>4</xdr:col>
      <xdr:colOff>533400</xdr:colOff>
      <xdr:row>87</xdr:row>
      <xdr:rowOff>80124</xdr:rowOff>
    </xdr:to>
    <xdr:sp macro="" textlink="">
      <xdr:nvSpPr>
        <xdr:cNvPr id="217" name="円/楕円 216"/>
        <xdr:cNvSpPr/>
      </xdr:nvSpPr>
      <xdr:spPr>
        <a:xfrm>
          <a:off x="3175000" y="148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64901</xdr:rowOff>
    </xdr:from>
    <xdr:ext cx="762000" cy="259045"/>
    <xdr:sp macro="" textlink="">
      <xdr:nvSpPr>
        <xdr:cNvPr id="218" name="テキスト ボックス 217"/>
        <xdr:cNvSpPr txBox="1"/>
      </xdr:nvSpPr>
      <xdr:spPr>
        <a:xfrm>
          <a:off x="2844800" y="1498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242,330</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162359</xdr:rowOff>
    </xdr:from>
    <xdr:to>
      <xdr:col>3</xdr:col>
      <xdr:colOff>330200</xdr:colOff>
      <xdr:row>86</xdr:row>
      <xdr:rowOff>92509</xdr:rowOff>
    </xdr:to>
    <xdr:sp macro="" textlink="">
      <xdr:nvSpPr>
        <xdr:cNvPr id="219" name="円/楕円 218"/>
        <xdr:cNvSpPr/>
      </xdr:nvSpPr>
      <xdr:spPr>
        <a:xfrm>
          <a:off x="2286000" y="147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77286</xdr:rowOff>
    </xdr:from>
    <xdr:ext cx="762000" cy="259045"/>
    <xdr:sp macro="" textlink="">
      <xdr:nvSpPr>
        <xdr:cNvPr id="220" name="テキスト ボックス 219"/>
        <xdr:cNvSpPr txBox="1"/>
      </xdr:nvSpPr>
      <xdr:spPr>
        <a:xfrm>
          <a:off x="1955800" y="1482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222,554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162038</xdr:rowOff>
    </xdr:from>
    <xdr:to>
      <xdr:col>2</xdr:col>
      <xdr:colOff>127000</xdr:colOff>
      <xdr:row>86</xdr:row>
      <xdr:rowOff>92188</xdr:rowOff>
    </xdr:to>
    <xdr:sp macro="" textlink="">
      <xdr:nvSpPr>
        <xdr:cNvPr id="221" name="円/楕円 220"/>
        <xdr:cNvSpPr/>
      </xdr:nvSpPr>
      <xdr:spPr>
        <a:xfrm>
          <a:off x="1397000" y="1473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76965</xdr:rowOff>
    </xdr:from>
    <xdr:ext cx="762000" cy="259045"/>
    <xdr:sp macro="" textlink="">
      <xdr:nvSpPr>
        <xdr:cNvPr id="222" name="テキスト ボックス 221"/>
        <xdr:cNvSpPr txBox="1"/>
      </xdr:nvSpPr>
      <xdr:spPr>
        <a:xfrm>
          <a:off x="1066800" y="148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222,514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指標の水準は、全国平均を下回る程度となっている。本町の特徴として、行政給料表</a:t>
          </a:r>
          <a:r>
            <a:rPr kumimoji="1" lang="en-US" altLang="ja-JP" sz="1300">
              <a:latin typeface="ＭＳ Ｐゴシック"/>
            </a:rPr>
            <a:t>4</a:t>
          </a:r>
          <a:r>
            <a:rPr kumimoji="1" lang="ja-JP" altLang="en-US" sz="1300">
              <a:latin typeface="ＭＳ Ｐゴシック"/>
            </a:rPr>
            <a:t>級（</a:t>
          </a:r>
          <a:r>
            <a:rPr kumimoji="1" lang="en-US" altLang="ja-JP" sz="1300">
              <a:latin typeface="ＭＳ Ｐゴシック"/>
            </a:rPr>
            <a:t>6</a:t>
          </a:r>
          <a:r>
            <a:rPr kumimoji="1" lang="ja-JP" altLang="en-US" sz="1300">
              <a:latin typeface="ＭＳ Ｐゴシック"/>
            </a:rPr>
            <a:t>級制）に格付けされる職員が全体の</a:t>
          </a:r>
          <a:r>
            <a:rPr kumimoji="1" lang="en-US" altLang="ja-JP" sz="1300">
              <a:latin typeface="ＭＳ Ｐゴシック"/>
            </a:rPr>
            <a:t>4</a:t>
          </a:r>
          <a:r>
            <a:rPr kumimoji="1" lang="ja-JP" altLang="en-US" sz="1300">
              <a:latin typeface="ＭＳ Ｐゴシック"/>
            </a:rPr>
            <a:t>割弱を占めることから、昇給等において引き続き見直しを行っていく。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112607</xdr:rowOff>
    </xdr:to>
    <xdr:cxnSp macro="">
      <xdr:nvCxnSpPr>
        <xdr:cNvPr id="249" name="直線コネクタ 248"/>
        <xdr:cNvCxnSpPr/>
      </xdr:nvCxnSpPr>
      <xdr:spPr>
        <a:xfrm flipV="1">
          <a:off x="17018000" y="1373632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84684</xdr:rowOff>
    </xdr:from>
    <xdr:ext cx="762000" cy="259045"/>
    <xdr:sp macro="" textlink="">
      <xdr:nvSpPr>
        <xdr:cNvPr id="250" name="給与水準   （国との比較）最小値テキスト"/>
        <xdr:cNvSpPr txBox="1"/>
      </xdr:nvSpPr>
      <xdr:spPr>
        <a:xfrm>
          <a:off x="17106900" y="151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112607</xdr:rowOff>
    </xdr:from>
    <xdr:to>
      <xdr:col>24</xdr:col>
      <xdr:colOff>647700</xdr:colOff>
      <xdr:row>88</xdr:row>
      <xdr:rowOff>112607</xdr:rowOff>
    </xdr:to>
    <xdr:cxnSp macro="">
      <xdr:nvCxnSpPr>
        <xdr:cNvPr id="251" name="直線コネクタ 250"/>
        <xdr:cNvCxnSpPr/>
      </xdr:nvCxnSpPr>
      <xdr:spPr>
        <a:xfrm>
          <a:off x="16929100" y="152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106257</xdr:rowOff>
    </xdr:from>
    <xdr:to>
      <xdr:col>24</xdr:col>
      <xdr:colOff>558800</xdr:colOff>
      <xdr:row>83</xdr:row>
      <xdr:rowOff>117263</xdr:rowOff>
    </xdr:to>
    <xdr:cxnSp macro="">
      <xdr:nvCxnSpPr>
        <xdr:cNvPr id="254" name="直線コネクタ 253"/>
        <xdr:cNvCxnSpPr/>
      </xdr:nvCxnSpPr>
      <xdr:spPr>
        <a:xfrm flipV="1">
          <a:off x="16179800" y="13993707"/>
          <a:ext cx="8382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38540</xdr:rowOff>
    </xdr:from>
    <xdr:ext cx="762000" cy="259045"/>
    <xdr:sp macro="" textlink="">
      <xdr:nvSpPr>
        <xdr:cNvPr id="255" name="給与水準   （国との比較）平均値テキスト"/>
        <xdr:cNvSpPr txBox="1"/>
      </xdr:nvSpPr>
      <xdr:spPr>
        <a:xfrm>
          <a:off x="17106900" y="14268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6" name="フローチャート : 判断 255"/>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47413</xdr:rowOff>
    </xdr:from>
    <xdr:to>
      <xdr:col>23</xdr:col>
      <xdr:colOff>406400</xdr:colOff>
      <xdr:row>83</xdr:row>
      <xdr:rowOff>117263</xdr:rowOff>
    </xdr:to>
    <xdr:cxnSp macro="">
      <xdr:nvCxnSpPr>
        <xdr:cNvPr id="257" name="直線コネクタ 256"/>
        <xdr:cNvCxnSpPr/>
      </xdr:nvCxnSpPr>
      <xdr:spPr>
        <a:xfrm>
          <a:off x="15290800" y="1410631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34289</xdr:rowOff>
    </xdr:from>
    <xdr:to>
      <xdr:col>23</xdr:col>
      <xdr:colOff>457200</xdr:colOff>
      <xdr:row>83</xdr:row>
      <xdr:rowOff>135889</xdr:rowOff>
    </xdr:to>
    <xdr:sp macro="" textlink="">
      <xdr:nvSpPr>
        <xdr:cNvPr id="258" name="フローチャート : 判断 257"/>
        <xdr:cNvSpPr/>
      </xdr:nvSpPr>
      <xdr:spPr>
        <a:xfrm>
          <a:off x="16129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146066</xdr:rowOff>
    </xdr:from>
    <xdr:ext cx="736600" cy="259045"/>
    <xdr:sp macro="" textlink="">
      <xdr:nvSpPr>
        <xdr:cNvPr id="259" name="テキスト ボックス 258"/>
        <xdr:cNvSpPr txBox="1"/>
      </xdr:nvSpPr>
      <xdr:spPr>
        <a:xfrm>
          <a:off x="15798800" y="140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47413</xdr:rowOff>
    </xdr:from>
    <xdr:to>
      <xdr:col>22</xdr:col>
      <xdr:colOff>203200</xdr:colOff>
      <xdr:row>82</xdr:row>
      <xdr:rowOff>63500</xdr:rowOff>
    </xdr:to>
    <xdr:cxnSp macro="">
      <xdr:nvCxnSpPr>
        <xdr:cNvPr id="260" name="直線コネクタ 259"/>
        <xdr:cNvCxnSpPr/>
      </xdr:nvCxnSpPr>
      <xdr:spPr>
        <a:xfrm flipV="1">
          <a:off x="14401800" y="141063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77046</xdr:rowOff>
    </xdr:from>
    <xdr:to>
      <xdr:col>22</xdr:col>
      <xdr:colOff>254000</xdr:colOff>
      <xdr:row>83</xdr:row>
      <xdr:rowOff>7196</xdr:rowOff>
    </xdr:to>
    <xdr:sp macro="" textlink="">
      <xdr:nvSpPr>
        <xdr:cNvPr id="261" name="フローチャート : 判断 260"/>
        <xdr:cNvSpPr/>
      </xdr:nvSpPr>
      <xdr:spPr>
        <a:xfrm>
          <a:off x="15240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163423</xdr:rowOff>
    </xdr:from>
    <xdr:ext cx="762000" cy="259045"/>
    <xdr:sp macro="" textlink="">
      <xdr:nvSpPr>
        <xdr:cNvPr id="262" name="テキスト ボックス 261"/>
        <xdr:cNvSpPr txBox="1"/>
      </xdr:nvSpPr>
      <xdr:spPr>
        <a:xfrm>
          <a:off x="14909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63500</xdr:rowOff>
    </xdr:from>
    <xdr:to>
      <xdr:col>21</xdr:col>
      <xdr:colOff>0</xdr:colOff>
      <xdr:row>89</xdr:row>
      <xdr:rowOff>102023</xdr:rowOff>
    </xdr:to>
    <xdr:cxnSp macro="">
      <xdr:nvCxnSpPr>
        <xdr:cNvPr id="263" name="直線コネクタ 262"/>
        <xdr:cNvCxnSpPr/>
      </xdr:nvCxnSpPr>
      <xdr:spPr>
        <a:xfrm flipV="1">
          <a:off x="13512800" y="14122400"/>
          <a:ext cx="889000" cy="123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77046</xdr:rowOff>
    </xdr:from>
    <xdr:to>
      <xdr:col>21</xdr:col>
      <xdr:colOff>50800</xdr:colOff>
      <xdr:row>83</xdr:row>
      <xdr:rowOff>7196</xdr:rowOff>
    </xdr:to>
    <xdr:sp macro="" textlink="">
      <xdr:nvSpPr>
        <xdr:cNvPr id="264" name="フローチャート : 判断 263"/>
        <xdr:cNvSpPr/>
      </xdr:nvSpPr>
      <xdr:spPr>
        <a:xfrm>
          <a:off x="14351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163423</xdr:rowOff>
    </xdr:from>
    <xdr:ext cx="762000" cy="259045"/>
    <xdr:sp macro="" textlink="">
      <xdr:nvSpPr>
        <xdr:cNvPr id="265" name="テキスト ボックス 264"/>
        <xdr:cNvSpPr txBox="1"/>
      </xdr:nvSpPr>
      <xdr:spPr>
        <a:xfrm>
          <a:off x="14020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66" name="フローチャート : 判断 265"/>
        <xdr:cNvSpPr/>
      </xdr:nvSpPr>
      <xdr:spPr>
        <a:xfrm>
          <a:off x="13462000" y="15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67" name="テキスト ボックス 266"/>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55457</xdr:rowOff>
    </xdr:from>
    <xdr:to>
      <xdr:col>24</xdr:col>
      <xdr:colOff>609600</xdr:colOff>
      <xdr:row>81</xdr:row>
      <xdr:rowOff>157057</xdr:rowOff>
    </xdr:to>
    <xdr:sp macro="" textlink="">
      <xdr:nvSpPr>
        <xdr:cNvPr id="273" name="円/楕円 272"/>
        <xdr:cNvSpPr/>
      </xdr:nvSpPr>
      <xdr:spPr>
        <a:xfrm>
          <a:off x="16967200" y="139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71984</xdr:rowOff>
    </xdr:from>
    <xdr:ext cx="762000" cy="259045"/>
    <xdr:sp macro="" textlink="">
      <xdr:nvSpPr>
        <xdr:cNvPr id="274" name="給与水準   （国との比較）該当値テキスト"/>
        <xdr:cNvSpPr txBox="1"/>
      </xdr:nvSpPr>
      <xdr:spPr>
        <a:xfrm>
          <a:off x="17106900" y="1378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66463</xdr:rowOff>
    </xdr:from>
    <xdr:to>
      <xdr:col>23</xdr:col>
      <xdr:colOff>457200</xdr:colOff>
      <xdr:row>83</xdr:row>
      <xdr:rowOff>168063</xdr:rowOff>
    </xdr:to>
    <xdr:sp macro="" textlink="">
      <xdr:nvSpPr>
        <xdr:cNvPr id="275" name="円/楕円 274"/>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152840</xdr:rowOff>
    </xdr:from>
    <xdr:ext cx="736600" cy="259045"/>
    <xdr:sp macro="" textlink="">
      <xdr:nvSpPr>
        <xdr:cNvPr id="276" name="テキスト ボックス 275"/>
        <xdr:cNvSpPr txBox="1"/>
      </xdr:nvSpPr>
      <xdr:spPr>
        <a:xfrm>
          <a:off x="15798800" y="1438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168063</xdr:rowOff>
    </xdr:from>
    <xdr:to>
      <xdr:col>22</xdr:col>
      <xdr:colOff>254000</xdr:colOff>
      <xdr:row>82</xdr:row>
      <xdr:rowOff>98213</xdr:rowOff>
    </xdr:to>
    <xdr:sp macro="" textlink="">
      <xdr:nvSpPr>
        <xdr:cNvPr id="277" name="円/楕円 276"/>
        <xdr:cNvSpPr/>
      </xdr:nvSpPr>
      <xdr:spPr>
        <a:xfrm>
          <a:off x="15240000" y="140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108390</xdr:rowOff>
    </xdr:from>
    <xdr:ext cx="762000" cy="259045"/>
    <xdr:sp macro="" textlink="">
      <xdr:nvSpPr>
        <xdr:cNvPr id="278" name="テキスト ボックス 277"/>
        <xdr:cNvSpPr txBox="1"/>
      </xdr:nvSpPr>
      <xdr:spPr>
        <a:xfrm>
          <a:off x="14909800" y="1382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12700</xdr:rowOff>
    </xdr:from>
    <xdr:to>
      <xdr:col>21</xdr:col>
      <xdr:colOff>50800</xdr:colOff>
      <xdr:row>82</xdr:row>
      <xdr:rowOff>114300</xdr:rowOff>
    </xdr:to>
    <xdr:sp macro="" textlink="">
      <xdr:nvSpPr>
        <xdr:cNvPr id="279" name="円/楕円 278"/>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124477</xdr:rowOff>
    </xdr:from>
    <xdr:ext cx="762000" cy="259045"/>
    <xdr:sp macro="" textlink="">
      <xdr:nvSpPr>
        <xdr:cNvPr id="280" name="テキスト ボックス 279"/>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81" name="円/楕円 280"/>
        <xdr:cNvSpPr/>
      </xdr:nvSpPr>
      <xdr:spPr>
        <a:xfrm>
          <a:off x="13462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163000</xdr:rowOff>
    </xdr:from>
    <xdr:ext cx="762000" cy="259045"/>
    <xdr:sp macro="" textlink="">
      <xdr:nvSpPr>
        <xdr:cNvPr id="282" name="テキスト ボックス 281"/>
        <xdr:cNvSpPr txBox="1"/>
      </xdr:nvSpPr>
      <xdr:spPr>
        <a:xfrm>
          <a:off x="13131800" y="1507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月に</a:t>
          </a:r>
          <a:r>
            <a:rPr kumimoji="1" lang="en-US" altLang="ja-JP" sz="1300">
              <a:latin typeface="ＭＳ Ｐゴシック"/>
            </a:rPr>
            <a:t>3</a:t>
          </a:r>
          <a:r>
            <a:rPr kumimoji="1" lang="ja-JP" altLang="en-US" sz="1300">
              <a:latin typeface="ＭＳ Ｐゴシック"/>
            </a:rPr>
            <a:t>町村（旧矢部町、旧清和村、旧蘇陽町）が合併し、その町域が</a:t>
          </a:r>
          <a:r>
            <a:rPr kumimoji="1" lang="en-US" altLang="ja-JP" sz="1300">
              <a:latin typeface="ＭＳ Ｐゴシック"/>
            </a:rPr>
            <a:t>544.67k</a:t>
          </a:r>
          <a:r>
            <a:rPr kumimoji="1" lang="ja-JP" altLang="en-US" sz="1300">
              <a:latin typeface="ＭＳ Ｐゴシック"/>
            </a:rPr>
            <a:t>㎡となった。このため合併後は、旧清和村と旧蘇陽町の役場を総合支所として機能を持たせて運営してきた。</a:t>
          </a:r>
          <a:endParaRPr kumimoji="1" lang="en-US" altLang="ja-JP" sz="1300">
            <a:latin typeface="ＭＳ Ｐゴシック"/>
          </a:endParaRPr>
        </a:p>
        <a:p>
          <a:r>
            <a:rPr kumimoji="1" lang="ja-JP" altLang="en-US" sz="1300">
              <a:latin typeface="ＭＳ Ｐゴシック"/>
            </a:rPr>
            <a:t>　合併後</a:t>
          </a:r>
          <a:r>
            <a:rPr kumimoji="1" lang="en-US" altLang="ja-JP" sz="1300">
              <a:latin typeface="ＭＳ Ｐゴシック"/>
            </a:rPr>
            <a:t>10</a:t>
          </a:r>
          <a:r>
            <a:rPr kumimoji="1" lang="ja-JP" altLang="en-US" sz="1300">
              <a:latin typeface="ＭＳ Ｐゴシック"/>
            </a:rPr>
            <a:t>年を経過してこの見直しを行い、平成</a:t>
          </a:r>
          <a:r>
            <a:rPr kumimoji="1" lang="en-US" altLang="ja-JP" sz="1300">
              <a:latin typeface="ＭＳ Ｐゴシック"/>
            </a:rPr>
            <a:t>28</a:t>
          </a:r>
          <a:r>
            <a:rPr kumimoji="1" lang="ja-JP" altLang="en-US" sz="1300">
              <a:latin typeface="ＭＳ Ｐゴシック"/>
            </a:rPr>
            <a:t>年度から総合支所を支所に、農業委員会と隣保館をそれぞれ農林振興課と健康福祉課に統合する機構改革を実施した。また、職員数の採用を抑えており、平成</a:t>
          </a:r>
          <a:r>
            <a:rPr kumimoji="1" lang="en-US" altLang="ja-JP" sz="1300">
              <a:latin typeface="ＭＳ Ｐゴシック"/>
            </a:rPr>
            <a:t>29</a:t>
          </a:r>
          <a:r>
            <a:rPr kumimoji="1" lang="ja-JP" altLang="en-US" sz="1300">
              <a:latin typeface="ＭＳ Ｐゴシック"/>
            </a:rPr>
            <a:t>年度は</a:t>
          </a:r>
          <a:r>
            <a:rPr kumimoji="1" lang="en-US" altLang="ja-JP" sz="1300">
              <a:latin typeface="ＭＳ Ｐゴシック"/>
            </a:rPr>
            <a:t>1</a:t>
          </a:r>
          <a:r>
            <a:rPr kumimoji="1" lang="ja-JP" altLang="en-US" sz="1300">
              <a:latin typeface="ＭＳ Ｐゴシック"/>
            </a:rPr>
            <a:t>名の減となったが、職員数の水準はまだ高いため、適正な管理を行っていく。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2" name="直線コネクタ 311"/>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3"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4" name="直線コネクタ 313"/>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5"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6" name="直線コネクタ 315"/>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63641</xdr:rowOff>
    </xdr:from>
    <xdr:to>
      <xdr:col>24</xdr:col>
      <xdr:colOff>558800</xdr:colOff>
      <xdr:row>65</xdr:row>
      <xdr:rowOff>73025</xdr:rowOff>
    </xdr:to>
    <xdr:cxnSp macro="">
      <xdr:nvCxnSpPr>
        <xdr:cNvPr id="317" name="直線コネクタ 316"/>
        <xdr:cNvCxnSpPr/>
      </xdr:nvCxnSpPr>
      <xdr:spPr>
        <a:xfrm flipV="1">
          <a:off x="16179800" y="11207891"/>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113258</xdr:rowOff>
    </xdr:from>
    <xdr:ext cx="762000" cy="259045"/>
    <xdr:sp macro="" textlink="">
      <xdr:nvSpPr>
        <xdr:cNvPr id="318" name="定員管理の状況平均値テキスト"/>
        <xdr:cNvSpPr txBox="1"/>
      </xdr:nvSpPr>
      <xdr:spPr>
        <a:xfrm>
          <a:off x="17106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19" name="フローチャート : 判断 318"/>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73025</xdr:rowOff>
    </xdr:from>
    <xdr:to>
      <xdr:col>23</xdr:col>
      <xdr:colOff>406400</xdr:colOff>
      <xdr:row>65</xdr:row>
      <xdr:rowOff>168204</xdr:rowOff>
    </xdr:to>
    <xdr:cxnSp macro="">
      <xdr:nvCxnSpPr>
        <xdr:cNvPr id="320" name="直線コネクタ 319"/>
        <xdr:cNvCxnSpPr/>
      </xdr:nvCxnSpPr>
      <xdr:spPr>
        <a:xfrm flipV="1">
          <a:off x="15290800" y="11217275"/>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1" name="フローチャート : 判断 320"/>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53146</xdr:rowOff>
    </xdr:from>
    <xdr:ext cx="736600" cy="259045"/>
    <xdr:sp macro="" textlink="">
      <xdr:nvSpPr>
        <xdr:cNvPr id="322" name="テキスト ボックス 321"/>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118604</xdr:rowOff>
    </xdr:from>
    <xdr:to>
      <xdr:col>22</xdr:col>
      <xdr:colOff>203200</xdr:colOff>
      <xdr:row>65</xdr:row>
      <xdr:rowOff>168204</xdr:rowOff>
    </xdr:to>
    <xdr:cxnSp macro="">
      <xdr:nvCxnSpPr>
        <xdr:cNvPr id="323" name="直線コネクタ 322"/>
        <xdr:cNvCxnSpPr/>
      </xdr:nvCxnSpPr>
      <xdr:spPr>
        <a:xfrm>
          <a:off x="14401800" y="11262854"/>
          <a:ext cx="8890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4" name="フローチャート : 判断 323"/>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46442</xdr:rowOff>
    </xdr:from>
    <xdr:ext cx="762000" cy="259045"/>
    <xdr:sp macro="" textlink="">
      <xdr:nvSpPr>
        <xdr:cNvPr id="325" name="テキスト ボックス 324"/>
        <xdr:cNvSpPr txBox="1"/>
      </xdr:nvSpPr>
      <xdr:spPr>
        <a:xfrm>
          <a:off x="14909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118604</xdr:rowOff>
    </xdr:from>
    <xdr:to>
      <xdr:col>21</xdr:col>
      <xdr:colOff>0</xdr:colOff>
      <xdr:row>65</xdr:row>
      <xdr:rowOff>157480</xdr:rowOff>
    </xdr:to>
    <xdr:cxnSp macro="">
      <xdr:nvCxnSpPr>
        <xdr:cNvPr id="326" name="直線コネクタ 325"/>
        <xdr:cNvCxnSpPr/>
      </xdr:nvCxnSpPr>
      <xdr:spPr>
        <a:xfrm flipV="1">
          <a:off x="13512800" y="11262854"/>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7" name="フローチャート : 判断 326"/>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27675</xdr:rowOff>
    </xdr:from>
    <xdr:ext cx="762000" cy="259045"/>
    <xdr:sp macro="" textlink="">
      <xdr:nvSpPr>
        <xdr:cNvPr id="328" name="テキスト ボックス 327"/>
        <xdr:cNvSpPr txBox="1"/>
      </xdr:nvSpPr>
      <xdr:spPr>
        <a:xfrm>
          <a:off x="14020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29" name="フローチャート : 判断 328"/>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42421</xdr:rowOff>
    </xdr:from>
    <xdr:ext cx="762000" cy="259045"/>
    <xdr:sp macro="" textlink="">
      <xdr:nvSpPr>
        <xdr:cNvPr id="330" name="テキスト ボックス 329"/>
        <xdr:cNvSpPr txBox="1"/>
      </xdr:nvSpPr>
      <xdr:spPr>
        <a:xfrm>
          <a:off x="13131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12841</xdr:rowOff>
    </xdr:from>
    <xdr:to>
      <xdr:col>24</xdr:col>
      <xdr:colOff>609600</xdr:colOff>
      <xdr:row>65</xdr:row>
      <xdr:rowOff>114441</xdr:rowOff>
    </xdr:to>
    <xdr:sp macro="" textlink="">
      <xdr:nvSpPr>
        <xdr:cNvPr id="336" name="円/楕円 335"/>
        <xdr:cNvSpPr/>
      </xdr:nvSpPr>
      <xdr:spPr>
        <a:xfrm>
          <a:off x="16967200" y="111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156368</xdr:rowOff>
    </xdr:from>
    <xdr:ext cx="762000" cy="259045"/>
    <xdr:sp macro="" textlink="">
      <xdr:nvSpPr>
        <xdr:cNvPr id="337" name="定員管理の状況該当値テキスト"/>
        <xdr:cNvSpPr txBox="1"/>
      </xdr:nvSpPr>
      <xdr:spPr>
        <a:xfrm>
          <a:off x="17106900" y="1112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22225</xdr:rowOff>
    </xdr:from>
    <xdr:to>
      <xdr:col>23</xdr:col>
      <xdr:colOff>457200</xdr:colOff>
      <xdr:row>65</xdr:row>
      <xdr:rowOff>123825</xdr:rowOff>
    </xdr:to>
    <xdr:sp macro="" textlink="">
      <xdr:nvSpPr>
        <xdr:cNvPr id="338" name="円/楕円 337"/>
        <xdr:cNvSpPr/>
      </xdr:nvSpPr>
      <xdr:spPr>
        <a:xfrm>
          <a:off x="16129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108602</xdr:rowOff>
    </xdr:from>
    <xdr:ext cx="736600" cy="259045"/>
    <xdr:sp macro="" textlink="">
      <xdr:nvSpPr>
        <xdr:cNvPr id="339" name="テキスト ボックス 338"/>
        <xdr:cNvSpPr txBox="1"/>
      </xdr:nvSpPr>
      <xdr:spPr>
        <a:xfrm>
          <a:off x="15798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117404</xdr:rowOff>
    </xdr:from>
    <xdr:to>
      <xdr:col>22</xdr:col>
      <xdr:colOff>254000</xdr:colOff>
      <xdr:row>66</xdr:row>
      <xdr:rowOff>47554</xdr:rowOff>
    </xdr:to>
    <xdr:sp macro="" textlink="">
      <xdr:nvSpPr>
        <xdr:cNvPr id="340" name="円/楕円 339"/>
        <xdr:cNvSpPr/>
      </xdr:nvSpPr>
      <xdr:spPr>
        <a:xfrm>
          <a:off x="15240000" y="112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32331</xdr:rowOff>
    </xdr:from>
    <xdr:ext cx="762000" cy="259045"/>
    <xdr:sp macro="" textlink="">
      <xdr:nvSpPr>
        <xdr:cNvPr id="341" name="テキスト ボックス 340"/>
        <xdr:cNvSpPr txBox="1"/>
      </xdr:nvSpPr>
      <xdr:spPr>
        <a:xfrm>
          <a:off x="14909800" y="113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67804</xdr:rowOff>
    </xdr:from>
    <xdr:to>
      <xdr:col>21</xdr:col>
      <xdr:colOff>50800</xdr:colOff>
      <xdr:row>65</xdr:row>
      <xdr:rowOff>169404</xdr:rowOff>
    </xdr:to>
    <xdr:sp macro="" textlink="">
      <xdr:nvSpPr>
        <xdr:cNvPr id="342" name="円/楕円 341"/>
        <xdr:cNvSpPr/>
      </xdr:nvSpPr>
      <xdr:spPr>
        <a:xfrm>
          <a:off x="14351000" y="112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154181</xdr:rowOff>
    </xdr:from>
    <xdr:ext cx="762000" cy="259045"/>
    <xdr:sp macro="" textlink="">
      <xdr:nvSpPr>
        <xdr:cNvPr id="343" name="テキスト ボックス 342"/>
        <xdr:cNvSpPr txBox="1"/>
      </xdr:nvSpPr>
      <xdr:spPr>
        <a:xfrm>
          <a:off x="14020800" y="1129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106680</xdr:rowOff>
    </xdr:from>
    <xdr:to>
      <xdr:col>19</xdr:col>
      <xdr:colOff>533400</xdr:colOff>
      <xdr:row>66</xdr:row>
      <xdr:rowOff>36830</xdr:rowOff>
    </xdr:to>
    <xdr:sp macro="" textlink="">
      <xdr:nvSpPr>
        <xdr:cNvPr id="344" name="円/楕円 343"/>
        <xdr:cNvSpPr/>
      </xdr:nvSpPr>
      <xdr:spPr>
        <a:xfrm>
          <a:off x="13462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21607</xdr:rowOff>
    </xdr:from>
    <xdr:ext cx="762000" cy="259045"/>
    <xdr:sp macro="" textlink="">
      <xdr:nvSpPr>
        <xdr:cNvPr id="345" name="テキスト ボックス 344"/>
        <xdr:cNvSpPr txBox="1"/>
      </xdr:nvSpPr>
      <xdr:spPr>
        <a:xfrm>
          <a:off x="13131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借入の抑制による一般会計の公債費の減少（▲</a:t>
          </a:r>
          <a:r>
            <a:rPr kumimoji="1" lang="en-US" altLang="ja-JP" sz="1300">
              <a:latin typeface="ＭＳ Ｐゴシック"/>
            </a:rPr>
            <a:t>106,300</a:t>
          </a:r>
          <a:r>
            <a:rPr kumimoji="1" lang="ja-JP" altLang="en-US" sz="1300">
              <a:latin typeface="ＭＳ Ｐゴシック"/>
            </a:rPr>
            <a:t>千円）のため、比率は減少した。平成</a:t>
          </a:r>
          <a:r>
            <a:rPr kumimoji="1" lang="en-US" altLang="ja-JP" sz="1300">
              <a:latin typeface="ＭＳ Ｐゴシック"/>
            </a:rPr>
            <a:t>28</a:t>
          </a:r>
          <a:r>
            <a:rPr kumimoji="1" lang="ja-JP" altLang="en-US" sz="1300">
              <a:latin typeface="ＭＳ Ｐゴシック"/>
            </a:rPr>
            <a:t>年熊本地震並びに豪雨災害により地方債借入が増加し比率の上昇が予想されるが、今後も借入を抑制するとともに、借入れる地方債も交付税措置が高くより有利なものを借入ることで負担の減少を図る。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5" name="直線コネクタ 374"/>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6"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7" name="直線コネクタ 376"/>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8"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9" name="直線コネクタ 378"/>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39</xdr:row>
      <xdr:rowOff>3528</xdr:rowOff>
    </xdr:to>
    <xdr:cxnSp macro="">
      <xdr:nvCxnSpPr>
        <xdr:cNvPr id="380" name="直線コネクタ 379"/>
        <xdr:cNvCxnSpPr/>
      </xdr:nvCxnSpPr>
      <xdr:spPr>
        <a:xfrm flipV="1">
          <a:off x="16179800" y="66230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61682</xdr:rowOff>
    </xdr:from>
    <xdr:ext cx="762000" cy="259045"/>
    <xdr:sp macro="" textlink="">
      <xdr:nvSpPr>
        <xdr:cNvPr id="381"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2" name="フローチャート : 判断 381"/>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3528</xdr:rowOff>
    </xdr:from>
    <xdr:to>
      <xdr:col>23</xdr:col>
      <xdr:colOff>406400</xdr:colOff>
      <xdr:row>39</xdr:row>
      <xdr:rowOff>70555</xdr:rowOff>
    </xdr:to>
    <xdr:cxnSp macro="">
      <xdr:nvCxnSpPr>
        <xdr:cNvPr id="383" name="直線コネクタ 382"/>
        <xdr:cNvCxnSpPr/>
      </xdr:nvCxnSpPr>
      <xdr:spPr>
        <a:xfrm flipV="1">
          <a:off x="15290800" y="669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4" name="フローチャート : 判断 383"/>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138588</xdr:rowOff>
    </xdr:from>
    <xdr:ext cx="736600" cy="259045"/>
    <xdr:sp macro="" textlink="">
      <xdr:nvSpPr>
        <xdr:cNvPr id="385" name="テキスト ボックス 384"/>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70555</xdr:rowOff>
    </xdr:from>
    <xdr:to>
      <xdr:col>22</xdr:col>
      <xdr:colOff>203200</xdr:colOff>
      <xdr:row>40</xdr:row>
      <xdr:rowOff>6350</xdr:rowOff>
    </xdr:to>
    <xdr:cxnSp macro="">
      <xdr:nvCxnSpPr>
        <xdr:cNvPr id="386" name="直線コネクタ 385"/>
        <xdr:cNvCxnSpPr/>
      </xdr:nvCxnSpPr>
      <xdr:spPr>
        <a:xfrm flipV="1">
          <a:off x="14401800" y="67571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7" name="フローチャート : 判断 386"/>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114599</xdr:rowOff>
    </xdr:from>
    <xdr:ext cx="762000" cy="259045"/>
    <xdr:sp macro="" textlink="">
      <xdr:nvSpPr>
        <xdr:cNvPr id="388" name="テキスト ボックス 387"/>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6350</xdr:rowOff>
    </xdr:from>
    <xdr:to>
      <xdr:col>21</xdr:col>
      <xdr:colOff>0</xdr:colOff>
      <xdr:row>40</xdr:row>
      <xdr:rowOff>86783</xdr:rowOff>
    </xdr:to>
    <xdr:cxnSp macro="">
      <xdr:nvCxnSpPr>
        <xdr:cNvPr id="389" name="直線コネクタ 388"/>
        <xdr:cNvCxnSpPr/>
      </xdr:nvCxnSpPr>
      <xdr:spPr>
        <a:xfrm flipV="1">
          <a:off x="13512800" y="68643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0" name="フローチャート : 判断 389"/>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104016</xdr:rowOff>
    </xdr:from>
    <xdr:ext cx="762000" cy="259045"/>
    <xdr:sp macro="" textlink="">
      <xdr:nvSpPr>
        <xdr:cNvPr id="391" name="テキスト ボックス 390"/>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2" name="フローチャート : 判断 391"/>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393" name="テキスト ボックス 392"/>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399" name="円/楕円 398"/>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73677</xdr:rowOff>
    </xdr:from>
    <xdr:ext cx="762000" cy="259045"/>
    <xdr:sp macro="" textlink="">
      <xdr:nvSpPr>
        <xdr:cNvPr id="400"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124178</xdr:rowOff>
    </xdr:from>
    <xdr:to>
      <xdr:col>23</xdr:col>
      <xdr:colOff>457200</xdr:colOff>
      <xdr:row>39</xdr:row>
      <xdr:rowOff>54328</xdr:rowOff>
    </xdr:to>
    <xdr:sp macro="" textlink="">
      <xdr:nvSpPr>
        <xdr:cNvPr id="401" name="円/楕円 400"/>
        <xdr:cNvSpPr/>
      </xdr:nvSpPr>
      <xdr:spPr>
        <a:xfrm>
          <a:off x="16129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64505</xdr:rowOff>
    </xdr:from>
    <xdr:ext cx="736600" cy="259045"/>
    <xdr:sp macro="" textlink="">
      <xdr:nvSpPr>
        <xdr:cNvPr id="402" name="テキスト ボックス 401"/>
        <xdr:cNvSpPr txBox="1"/>
      </xdr:nvSpPr>
      <xdr:spPr>
        <a:xfrm>
          <a:off x="15798800" y="640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19755</xdr:rowOff>
    </xdr:from>
    <xdr:to>
      <xdr:col>22</xdr:col>
      <xdr:colOff>254000</xdr:colOff>
      <xdr:row>39</xdr:row>
      <xdr:rowOff>121355</xdr:rowOff>
    </xdr:to>
    <xdr:sp macro="" textlink="">
      <xdr:nvSpPr>
        <xdr:cNvPr id="403" name="円/楕円 402"/>
        <xdr:cNvSpPr/>
      </xdr:nvSpPr>
      <xdr:spPr>
        <a:xfrm>
          <a:off x="15240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131532</xdr:rowOff>
    </xdr:from>
    <xdr:ext cx="762000" cy="259045"/>
    <xdr:sp macro="" textlink="">
      <xdr:nvSpPr>
        <xdr:cNvPr id="404" name="テキスト ボックス 403"/>
        <xdr:cNvSpPr txBox="1"/>
      </xdr:nvSpPr>
      <xdr:spPr>
        <a:xfrm>
          <a:off x="14909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127000</xdr:rowOff>
    </xdr:from>
    <xdr:to>
      <xdr:col>21</xdr:col>
      <xdr:colOff>50800</xdr:colOff>
      <xdr:row>40</xdr:row>
      <xdr:rowOff>57150</xdr:rowOff>
    </xdr:to>
    <xdr:sp macro="" textlink="">
      <xdr:nvSpPr>
        <xdr:cNvPr id="405" name="円/楕円 404"/>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406" name="テキスト ボックス 405"/>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35983</xdr:rowOff>
    </xdr:from>
    <xdr:to>
      <xdr:col>19</xdr:col>
      <xdr:colOff>533400</xdr:colOff>
      <xdr:row>40</xdr:row>
      <xdr:rowOff>137583</xdr:rowOff>
    </xdr:to>
    <xdr:sp macro="" textlink="">
      <xdr:nvSpPr>
        <xdr:cNvPr id="407" name="円/楕円 406"/>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147760</xdr:rowOff>
    </xdr:from>
    <xdr:ext cx="762000" cy="259045"/>
    <xdr:sp macro="" textlink="">
      <xdr:nvSpPr>
        <xdr:cNvPr id="408" name="テキスト ボックス 40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将来負担額は、主に町債発行の抑制による町債残高の減少により平成</a:t>
          </a:r>
          <a:r>
            <a:rPr kumimoji="1" lang="en-US" altLang="ja-JP" sz="1300">
              <a:latin typeface="ＭＳ Ｐゴシック"/>
            </a:rPr>
            <a:t>27</a:t>
          </a:r>
          <a:r>
            <a:rPr kumimoji="1" lang="ja-JP" altLang="en-US" sz="1300">
              <a:latin typeface="ＭＳ Ｐゴシック"/>
            </a:rPr>
            <a:t>年度まで減少傾向にあったが、平成</a:t>
          </a:r>
          <a:r>
            <a:rPr kumimoji="1" lang="en-US" altLang="ja-JP" sz="1300">
              <a:latin typeface="ＭＳ Ｐゴシック"/>
            </a:rPr>
            <a:t>28</a:t>
          </a:r>
          <a:r>
            <a:rPr kumimoji="1" lang="ja-JP" altLang="en-US" sz="1300">
              <a:latin typeface="ＭＳ Ｐゴシック"/>
            </a:rPr>
            <a:t>年度決算においては、主に</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ja-JP" altLang="en-US" sz="1300">
              <a:latin typeface="ＭＳ Ｐゴシック"/>
            </a:rPr>
            <a:t>熊本地震並びに豪雨災害による災害関連の地方債借入により借入残高が増加（</a:t>
          </a:r>
          <a:r>
            <a:rPr kumimoji="1" lang="en-US" altLang="ja-JP" sz="1300">
              <a:latin typeface="ＭＳ Ｐゴシック"/>
            </a:rPr>
            <a:t>112,184</a:t>
          </a:r>
          <a:r>
            <a:rPr kumimoji="1" lang="ja-JP" altLang="en-US" sz="1300">
              <a:latin typeface="ＭＳ Ｐゴシック"/>
            </a:rPr>
            <a:t>千円）したことに加え、財政調整基金の取崩し（</a:t>
          </a:r>
          <a:r>
            <a:rPr kumimoji="1" lang="en-US" altLang="ja-JP" sz="1300">
              <a:latin typeface="ＭＳ Ｐゴシック"/>
            </a:rPr>
            <a:t>911,114</a:t>
          </a:r>
          <a:r>
            <a:rPr kumimoji="1" lang="ja-JP" altLang="en-US" sz="1300">
              <a:latin typeface="ＭＳ Ｐゴシック"/>
            </a:rPr>
            <a:t>千円）により将来負担比率は上昇した。　</a:t>
          </a:r>
          <a:endParaRPr kumimoji="1" lang="en-US" altLang="ja-JP" sz="1300">
            <a:latin typeface="ＭＳ Ｐゴシック"/>
          </a:endParaRPr>
        </a:p>
        <a:p>
          <a:r>
            <a:rPr kumimoji="1" lang="ja-JP" altLang="en-US" sz="1300">
              <a:latin typeface="ＭＳ Ｐゴシック"/>
            </a:rPr>
            <a:t>　今後は、将来負担比率の減少のため、引き続き町債発行の抑制に努めるとともに、基金の適正な積み立てにより将来負担の軽減を図る。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7" name="直線コネクタ 436"/>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38"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39" name="直線コネクタ 438"/>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9525</xdr:rowOff>
    </xdr:from>
    <xdr:to>
      <xdr:col>24</xdr:col>
      <xdr:colOff>558800</xdr:colOff>
      <xdr:row>17</xdr:row>
      <xdr:rowOff>95462</xdr:rowOff>
    </xdr:to>
    <xdr:cxnSp macro="">
      <xdr:nvCxnSpPr>
        <xdr:cNvPr id="442" name="直線コネクタ 441"/>
        <xdr:cNvCxnSpPr/>
      </xdr:nvCxnSpPr>
      <xdr:spPr>
        <a:xfrm>
          <a:off x="16179800" y="2752725"/>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3"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4" name="フローチャート : 判断 443"/>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9525</xdr:rowOff>
    </xdr:from>
    <xdr:to>
      <xdr:col>23</xdr:col>
      <xdr:colOff>406400</xdr:colOff>
      <xdr:row>16</xdr:row>
      <xdr:rowOff>96661</xdr:rowOff>
    </xdr:to>
    <xdr:cxnSp macro="">
      <xdr:nvCxnSpPr>
        <xdr:cNvPr id="445" name="直線コネクタ 444"/>
        <xdr:cNvCxnSpPr/>
      </xdr:nvCxnSpPr>
      <xdr:spPr>
        <a:xfrm flipV="1">
          <a:off x="15290800" y="2752725"/>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6" name="フローチャート : 判断 445"/>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161730</xdr:rowOff>
    </xdr:from>
    <xdr:ext cx="736600" cy="259045"/>
    <xdr:sp macro="" textlink="">
      <xdr:nvSpPr>
        <xdr:cNvPr id="447" name="テキスト ボックス 446"/>
        <xdr:cNvSpPr txBox="1"/>
      </xdr:nvSpPr>
      <xdr:spPr>
        <a:xfrm>
          <a:off x="15798800" y="2904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96661</xdr:rowOff>
    </xdr:from>
    <xdr:to>
      <xdr:col>22</xdr:col>
      <xdr:colOff>203200</xdr:colOff>
      <xdr:row>17</xdr:row>
      <xdr:rowOff>65969</xdr:rowOff>
    </xdr:to>
    <xdr:cxnSp macro="">
      <xdr:nvCxnSpPr>
        <xdr:cNvPr id="448" name="直線コネクタ 447"/>
        <xdr:cNvCxnSpPr/>
      </xdr:nvCxnSpPr>
      <xdr:spPr>
        <a:xfrm flipV="1">
          <a:off x="14401800" y="2839861"/>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71473</xdr:rowOff>
    </xdr:from>
    <xdr:to>
      <xdr:col>22</xdr:col>
      <xdr:colOff>254000</xdr:colOff>
      <xdr:row>18</xdr:row>
      <xdr:rowOff>1623</xdr:rowOff>
    </xdr:to>
    <xdr:sp macro="" textlink="">
      <xdr:nvSpPr>
        <xdr:cNvPr id="449" name="フローチャート : 判断 448"/>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157850</xdr:rowOff>
    </xdr:from>
    <xdr:ext cx="762000" cy="259045"/>
    <xdr:sp macro="" textlink="">
      <xdr:nvSpPr>
        <xdr:cNvPr id="450" name="テキスト ボックス 449"/>
        <xdr:cNvSpPr txBox="1"/>
      </xdr:nvSpPr>
      <xdr:spPr>
        <a:xfrm>
          <a:off x="14909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65969</xdr:rowOff>
    </xdr:from>
    <xdr:to>
      <xdr:col>21</xdr:col>
      <xdr:colOff>0</xdr:colOff>
      <xdr:row>18</xdr:row>
      <xdr:rowOff>84878</xdr:rowOff>
    </xdr:to>
    <xdr:cxnSp macro="">
      <xdr:nvCxnSpPr>
        <xdr:cNvPr id="451" name="直線コネクタ 450"/>
        <xdr:cNvCxnSpPr/>
      </xdr:nvCxnSpPr>
      <xdr:spPr>
        <a:xfrm flipV="1">
          <a:off x="13512800" y="2980619"/>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22013</xdr:rowOff>
    </xdr:from>
    <xdr:to>
      <xdr:col>21</xdr:col>
      <xdr:colOff>50800</xdr:colOff>
      <xdr:row>18</xdr:row>
      <xdr:rowOff>123613</xdr:rowOff>
    </xdr:to>
    <xdr:sp macro="" textlink="">
      <xdr:nvSpPr>
        <xdr:cNvPr id="452" name="フローチャート : 判断 451"/>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108390</xdr:rowOff>
    </xdr:from>
    <xdr:ext cx="762000" cy="259045"/>
    <xdr:sp macro="" textlink="">
      <xdr:nvSpPr>
        <xdr:cNvPr id="453" name="テキスト ボックス 452"/>
        <xdr:cNvSpPr txBox="1"/>
      </xdr:nvSpPr>
      <xdr:spPr>
        <a:xfrm>
          <a:off x="14020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4" name="フローチャート : 判断 453"/>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113894</xdr:rowOff>
    </xdr:from>
    <xdr:ext cx="762000" cy="259045"/>
    <xdr:sp macro="" textlink="">
      <xdr:nvSpPr>
        <xdr:cNvPr id="455" name="テキスト ボックス 454"/>
        <xdr:cNvSpPr txBox="1"/>
      </xdr:nvSpPr>
      <xdr:spPr>
        <a:xfrm>
          <a:off x="13131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44662</xdr:rowOff>
    </xdr:from>
    <xdr:to>
      <xdr:col>24</xdr:col>
      <xdr:colOff>609600</xdr:colOff>
      <xdr:row>17</xdr:row>
      <xdr:rowOff>146262</xdr:rowOff>
    </xdr:to>
    <xdr:sp macro="" textlink="">
      <xdr:nvSpPr>
        <xdr:cNvPr id="461" name="円/楕円 460"/>
        <xdr:cNvSpPr/>
      </xdr:nvSpPr>
      <xdr:spPr>
        <a:xfrm>
          <a:off x="169672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16739</xdr:rowOff>
    </xdr:from>
    <xdr:ext cx="762000" cy="259045"/>
    <xdr:sp macro="" textlink="">
      <xdr:nvSpPr>
        <xdr:cNvPr id="462" name="将来負担の状況該当値テキスト"/>
        <xdr:cNvSpPr txBox="1"/>
      </xdr:nvSpPr>
      <xdr:spPr>
        <a:xfrm>
          <a:off x="17106900" y="293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130175</xdr:rowOff>
    </xdr:from>
    <xdr:to>
      <xdr:col>23</xdr:col>
      <xdr:colOff>457200</xdr:colOff>
      <xdr:row>16</xdr:row>
      <xdr:rowOff>60325</xdr:rowOff>
    </xdr:to>
    <xdr:sp macro="" textlink="">
      <xdr:nvSpPr>
        <xdr:cNvPr id="463" name="円/楕円 462"/>
        <xdr:cNvSpPr/>
      </xdr:nvSpPr>
      <xdr:spPr>
        <a:xfrm>
          <a:off x="16129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70502</xdr:rowOff>
    </xdr:from>
    <xdr:ext cx="736600" cy="259045"/>
    <xdr:sp macro="" textlink="">
      <xdr:nvSpPr>
        <xdr:cNvPr id="464" name="テキスト ボックス 463"/>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45861</xdr:rowOff>
    </xdr:from>
    <xdr:to>
      <xdr:col>22</xdr:col>
      <xdr:colOff>254000</xdr:colOff>
      <xdr:row>16</xdr:row>
      <xdr:rowOff>147461</xdr:rowOff>
    </xdr:to>
    <xdr:sp macro="" textlink="">
      <xdr:nvSpPr>
        <xdr:cNvPr id="465" name="円/楕円 464"/>
        <xdr:cNvSpPr/>
      </xdr:nvSpPr>
      <xdr:spPr>
        <a:xfrm>
          <a:off x="15240000" y="278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157638</xdr:rowOff>
    </xdr:from>
    <xdr:ext cx="762000" cy="259045"/>
    <xdr:sp macro="" textlink="">
      <xdr:nvSpPr>
        <xdr:cNvPr id="466" name="テキスト ボックス 465"/>
        <xdr:cNvSpPr txBox="1"/>
      </xdr:nvSpPr>
      <xdr:spPr>
        <a:xfrm>
          <a:off x="14909800" y="255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15169</xdr:rowOff>
    </xdr:from>
    <xdr:to>
      <xdr:col>21</xdr:col>
      <xdr:colOff>50800</xdr:colOff>
      <xdr:row>17</xdr:row>
      <xdr:rowOff>116769</xdr:rowOff>
    </xdr:to>
    <xdr:sp macro="" textlink="">
      <xdr:nvSpPr>
        <xdr:cNvPr id="467" name="円/楕円 466"/>
        <xdr:cNvSpPr/>
      </xdr:nvSpPr>
      <xdr:spPr>
        <a:xfrm>
          <a:off x="14351000" y="29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126946</xdr:rowOff>
    </xdr:from>
    <xdr:ext cx="762000" cy="259045"/>
    <xdr:sp macro="" textlink="">
      <xdr:nvSpPr>
        <xdr:cNvPr id="468" name="テキスト ボックス 467"/>
        <xdr:cNvSpPr txBox="1"/>
      </xdr:nvSpPr>
      <xdr:spPr>
        <a:xfrm>
          <a:off x="14020800" y="269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34078</xdr:rowOff>
    </xdr:from>
    <xdr:to>
      <xdr:col>19</xdr:col>
      <xdr:colOff>533400</xdr:colOff>
      <xdr:row>18</xdr:row>
      <xdr:rowOff>135678</xdr:rowOff>
    </xdr:to>
    <xdr:sp macro="" textlink="">
      <xdr:nvSpPr>
        <xdr:cNvPr id="469" name="円/楕円 468"/>
        <xdr:cNvSpPr/>
      </xdr:nvSpPr>
      <xdr:spPr>
        <a:xfrm>
          <a:off x="13462000" y="31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145855</xdr:rowOff>
    </xdr:from>
    <xdr:ext cx="762000" cy="259045"/>
    <xdr:sp macro="" textlink="">
      <xdr:nvSpPr>
        <xdr:cNvPr id="470" name="テキスト ボックス 469"/>
        <xdr:cNvSpPr txBox="1"/>
      </xdr:nvSpPr>
      <xdr:spPr>
        <a:xfrm>
          <a:off x="13131800" y="28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15,848
15,764
544.67
16,084,378
14,825,901
360,328
7,740,829
9,087,239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新規採用の抑制による職員数の減少により、値は減少傾向にあったが、平成</a:t>
          </a:r>
          <a:r>
            <a:rPr kumimoji="1" lang="en-US" altLang="ja-JP" sz="1200">
              <a:latin typeface="ＭＳ Ｐゴシック"/>
            </a:rPr>
            <a:t>27</a:t>
          </a:r>
          <a:r>
            <a:rPr kumimoji="1" lang="ja-JP" altLang="en-US" sz="1200">
              <a:latin typeface="ＭＳ Ｐゴシック"/>
            </a:rPr>
            <a:t>年度決算においては退職手当負担金の上昇により一時的に値が上昇したものの、平成</a:t>
          </a:r>
          <a:r>
            <a:rPr kumimoji="1" lang="en-US" altLang="ja-JP" sz="1200">
              <a:latin typeface="ＭＳ Ｐゴシック"/>
            </a:rPr>
            <a:t>28</a:t>
          </a:r>
          <a:r>
            <a:rPr kumimoji="1" lang="ja-JP" altLang="en-US" sz="1200">
              <a:latin typeface="ＭＳ Ｐゴシック"/>
            </a:rPr>
            <a:t>年度決算においては、一般職給の減（▲</a:t>
          </a:r>
          <a:r>
            <a:rPr kumimoji="1" lang="en-US" altLang="ja-JP" sz="1200">
              <a:latin typeface="ＭＳ Ｐゴシック"/>
            </a:rPr>
            <a:t>73,532</a:t>
          </a:r>
          <a:r>
            <a:rPr kumimoji="1" lang="ja-JP" altLang="en-US" sz="1200">
              <a:latin typeface="ＭＳ Ｐゴシック"/>
            </a:rPr>
            <a:t>千円）、期末勤勉手当の減（▲</a:t>
          </a:r>
          <a:r>
            <a:rPr kumimoji="1" lang="en-US" altLang="ja-JP" sz="1200">
              <a:latin typeface="ＭＳ Ｐゴシック"/>
            </a:rPr>
            <a:t>26,955</a:t>
          </a:r>
          <a:r>
            <a:rPr kumimoji="1" lang="ja-JP" altLang="en-US" sz="1200">
              <a:latin typeface="ＭＳ Ｐゴシック"/>
            </a:rPr>
            <a:t>千円）により経常経費充当一般財源が減少した。職員数は人口</a:t>
          </a:r>
          <a:r>
            <a:rPr kumimoji="1" lang="en-US" altLang="ja-JP" sz="1200">
              <a:latin typeface="ＭＳ Ｐゴシック"/>
            </a:rPr>
            <a:t>1,000</a:t>
          </a:r>
          <a:r>
            <a:rPr kumimoji="1" lang="ja-JP" altLang="en-US" sz="1200">
              <a:latin typeface="ＭＳ Ｐゴシック"/>
            </a:rPr>
            <a:t>人当たりで見ると</a:t>
          </a:r>
          <a:r>
            <a:rPr kumimoji="1" lang="en-US" altLang="ja-JP" sz="1200">
              <a:latin typeface="ＭＳ Ｐゴシック"/>
            </a:rPr>
            <a:t>15.08</a:t>
          </a:r>
          <a:r>
            <a:rPr kumimoji="1" lang="ja-JP" altLang="en-US" sz="1200">
              <a:latin typeface="ＭＳ Ｐゴシック"/>
            </a:rPr>
            <a:t>人と類似団体平均を上回っており、以前その水準は高い。今後も新規</a:t>
          </a:r>
          <a:r>
            <a:rPr kumimoji="1" lang="ja-JP" altLang="en-US" sz="1200">
              <a:solidFill>
                <a:sysClr val="windowText" lastClr="000000"/>
              </a:solidFill>
              <a:latin typeface="ＭＳ Ｐゴシック"/>
            </a:rPr>
            <a:t>採用職</a:t>
          </a:r>
          <a:r>
            <a:rPr kumimoji="1" lang="ja-JP" altLang="en-US" sz="1200">
              <a:latin typeface="ＭＳ Ｐゴシック"/>
            </a:rPr>
            <a:t>員数の抑制と組織の見直しにより職員数の適正化を図っていく。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107950</xdr:rowOff>
    </xdr:from>
    <xdr:to>
      <xdr:col>7</xdr:col>
      <xdr:colOff>15875</xdr:colOff>
      <xdr:row>40</xdr:row>
      <xdr:rowOff>154215</xdr:rowOff>
    </xdr:to>
    <xdr:cxnSp macro="">
      <xdr:nvCxnSpPr>
        <xdr:cNvPr id="68" name="直線コネクタ 67"/>
        <xdr:cNvCxnSpPr/>
      </xdr:nvCxnSpPr>
      <xdr:spPr>
        <a:xfrm flipV="1">
          <a:off x="3987800" y="6794500"/>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34472</xdr:rowOff>
    </xdr:from>
    <xdr:to>
      <xdr:col>5</xdr:col>
      <xdr:colOff>549275</xdr:colOff>
      <xdr:row>40</xdr:row>
      <xdr:rowOff>154215</xdr:rowOff>
    </xdr:to>
    <xdr:cxnSp macro="">
      <xdr:nvCxnSpPr>
        <xdr:cNvPr id="71" name="直線コネクタ 70"/>
        <xdr:cNvCxnSpPr/>
      </xdr:nvCxnSpPr>
      <xdr:spPr>
        <a:xfrm>
          <a:off x="3098800" y="6892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23585</xdr:rowOff>
    </xdr:from>
    <xdr:to>
      <xdr:col>4</xdr:col>
      <xdr:colOff>346075</xdr:colOff>
      <xdr:row>40</xdr:row>
      <xdr:rowOff>34472</xdr:rowOff>
    </xdr:to>
    <xdr:cxnSp macro="">
      <xdr:nvCxnSpPr>
        <xdr:cNvPr id="74" name="直線コネクタ 73"/>
        <xdr:cNvCxnSpPr/>
      </xdr:nvCxnSpPr>
      <xdr:spPr>
        <a:xfrm>
          <a:off x="2209800" y="6881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76399</xdr:rowOff>
    </xdr:from>
    <xdr:ext cx="762000" cy="259045"/>
    <xdr:sp macro="" textlink="">
      <xdr:nvSpPr>
        <xdr:cNvPr id="76" name="テキスト ボックス 75"/>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23585</xdr:rowOff>
    </xdr:from>
    <xdr:to>
      <xdr:col>3</xdr:col>
      <xdr:colOff>142875</xdr:colOff>
      <xdr:row>40</xdr:row>
      <xdr:rowOff>110672</xdr:rowOff>
    </xdr:to>
    <xdr:cxnSp macro="">
      <xdr:nvCxnSpPr>
        <xdr:cNvPr id="77" name="直線コネクタ 76"/>
        <xdr:cNvCxnSpPr/>
      </xdr:nvCxnSpPr>
      <xdr:spPr>
        <a:xfrm flipV="1">
          <a:off x="1320800" y="6881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9" name="テキスト ボックス 78"/>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152599</xdr:rowOff>
    </xdr:from>
    <xdr:ext cx="762000" cy="259045"/>
    <xdr:sp macro="" textlink="">
      <xdr:nvSpPr>
        <xdr:cNvPr id="81" name="テキスト ボックス 80"/>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57150</xdr:rowOff>
    </xdr:from>
    <xdr:to>
      <xdr:col>7</xdr:col>
      <xdr:colOff>66675</xdr:colOff>
      <xdr:row>39</xdr:row>
      <xdr:rowOff>158750</xdr:rowOff>
    </xdr:to>
    <xdr:sp macro="" textlink="">
      <xdr:nvSpPr>
        <xdr:cNvPr id="87" name="円/楕円 86"/>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29227</xdr:rowOff>
    </xdr:from>
    <xdr:ext cx="762000" cy="259045"/>
    <xdr:sp macro="" textlink="">
      <xdr:nvSpPr>
        <xdr:cNvPr id="88"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103415</xdr:rowOff>
    </xdr:from>
    <xdr:to>
      <xdr:col>5</xdr:col>
      <xdr:colOff>600075</xdr:colOff>
      <xdr:row>41</xdr:row>
      <xdr:rowOff>33565</xdr:rowOff>
    </xdr:to>
    <xdr:sp macro="" textlink="">
      <xdr:nvSpPr>
        <xdr:cNvPr id="89" name="円/楕円 88"/>
        <xdr:cNvSpPr/>
      </xdr:nvSpPr>
      <xdr:spPr>
        <a:xfrm>
          <a:off x="3937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18342</xdr:rowOff>
    </xdr:from>
    <xdr:ext cx="736600" cy="259045"/>
    <xdr:sp macro="" textlink="">
      <xdr:nvSpPr>
        <xdr:cNvPr id="90" name="テキスト ボックス 89"/>
        <xdr:cNvSpPr txBox="1"/>
      </xdr:nvSpPr>
      <xdr:spPr>
        <a:xfrm>
          <a:off x="3606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155122</xdr:rowOff>
    </xdr:from>
    <xdr:to>
      <xdr:col>4</xdr:col>
      <xdr:colOff>396875</xdr:colOff>
      <xdr:row>40</xdr:row>
      <xdr:rowOff>85272</xdr:rowOff>
    </xdr:to>
    <xdr:sp macro="" textlink="">
      <xdr:nvSpPr>
        <xdr:cNvPr id="91" name="円/楕円 90"/>
        <xdr:cNvSpPr/>
      </xdr:nvSpPr>
      <xdr:spPr>
        <a:xfrm>
          <a:off x="3048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70049</xdr:rowOff>
    </xdr:from>
    <xdr:ext cx="762000" cy="259045"/>
    <xdr:sp macro="" textlink="">
      <xdr:nvSpPr>
        <xdr:cNvPr id="92" name="テキスト ボックス 91"/>
        <xdr:cNvSpPr txBox="1"/>
      </xdr:nvSpPr>
      <xdr:spPr>
        <a:xfrm>
          <a:off x="2717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144235</xdr:rowOff>
    </xdr:from>
    <xdr:to>
      <xdr:col>3</xdr:col>
      <xdr:colOff>193675</xdr:colOff>
      <xdr:row>40</xdr:row>
      <xdr:rowOff>74385</xdr:rowOff>
    </xdr:to>
    <xdr:sp macro="" textlink="">
      <xdr:nvSpPr>
        <xdr:cNvPr id="93" name="円/楕円 92"/>
        <xdr:cNvSpPr/>
      </xdr:nvSpPr>
      <xdr:spPr>
        <a:xfrm>
          <a:off x="215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59162</xdr:rowOff>
    </xdr:from>
    <xdr:ext cx="762000" cy="259045"/>
    <xdr:sp macro="" textlink="">
      <xdr:nvSpPr>
        <xdr:cNvPr id="94" name="テキスト ボックス 93"/>
        <xdr:cNvSpPr txBox="1"/>
      </xdr:nvSpPr>
      <xdr:spPr>
        <a:xfrm>
          <a:off x="1828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59872</xdr:rowOff>
    </xdr:from>
    <xdr:to>
      <xdr:col>1</xdr:col>
      <xdr:colOff>676275</xdr:colOff>
      <xdr:row>40</xdr:row>
      <xdr:rowOff>161472</xdr:rowOff>
    </xdr:to>
    <xdr:sp macro="" textlink="">
      <xdr:nvSpPr>
        <xdr:cNvPr id="95" name="円/楕円 94"/>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146249</xdr:rowOff>
    </xdr:from>
    <xdr:ext cx="762000" cy="259045"/>
    <xdr:sp macro="" textlink="">
      <xdr:nvSpPr>
        <xdr:cNvPr id="96" name="テキスト ボックス 95"/>
        <xdr:cNvSpPr txBox="1"/>
      </xdr:nvSpPr>
      <xdr:spPr>
        <a:xfrm>
          <a:off x="939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指定管理委託料の減（▲</a:t>
          </a:r>
          <a:r>
            <a:rPr kumimoji="1" lang="en-US" altLang="ja-JP" sz="1300">
              <a:latin typeface="ＭＳ Ｐゴシック"/>
            </a:rPr>
            <a:t>3,468</a:t>
          </a:r>
          <a:r>
            <a:rPr kumimoji="1" lang="ja-JP" altLang="en-US" sz="1300">
              <a:latin typeface="ＭＳ Ｐゴシック"/>
            </a:rPr>
            <a:t>千円）、消耗品費の減（▲</a:t>
          </a:r>
          <a:r>
            <a:rPr kumimoji="1" lang="en-US" altLang="ja-JP" sz="1300">
              <a:latin typeface="ＭＳ Ｐゴシック"/>
            </a:rPr>
            <a:t>3,573</a:t>
          </a:r>
          <a:r>
            <a:rPr kumimoji="1" lang="ja-JP" altLang="en-US" sz="1300">
              <a:latin typeface="ＭＳ Ｐゴシック"/>
            </a:rPr>
            <a:t>千円）等により全国平均を下回った。</a:t>
          </a:r>
          <a:endParaRPr kumimoji="1" lang="en-US" altLang="ja-JP" sz="1300">
            <a:latin typeface="ＭＳ Ｐゴシック"/>
          </a:endParaRPr>
        </a:p>
        <a:p>
          <a:r>
            <a:rPr kumimoji="1" lang="ja-JP" altLang="en-US" sz="1300">
              <a:latin typeface="ＭＳ Ｐゴシック"/>
            </a:rPr>
            <a:t>　これまで指定管理者制度を導入して、各施設の維持管理を委託するなど、物件費の多くを占める委託料は増加傾向にある。一方、その委託先には民間が参入し、コスト軽減効果も見られる。</a:t>
          </a:r>
          <a:endParaRPr kumimoji="1" lang="en-US" altLang="ja-JP" sz="1300">
            <a:latin typeface="ＭＳ Ｐゴシック"/>
          </a:endParaRPr>
        </a:p>
        <a:p>
          <a:r>
            <a:rPr kumimoji="1" lang="ja-JP" altLang="en-US" sz="1300">
              <a:latin typeface="ＭＳ Ｐゴシック"/>
            </a:rPr>
            <a:t>　今後も</a:t>
          </a:r>
          <a:r>
            <a:rPr kumimoji="1" lang="ja-JP" altLang="en-US" sz="1300">
              <a:solidFill>
                <a:sysClr val="windowText" lastClr="000000"/>
              </a:solidFill>
              <a:latin typeface="ＭＳ Ｐゴシック"/>
            </a:rPr>
            <a:t>不断の</a:t>
          </a:r>
          <a:r>
            <a:rPr kumimoji="1" lang="ja-JP" altLang="en-US" sz="1300">
              <a:latin typeface="ＭＳ Ｐゴシック"/>
            </a:rPr>
            <a:t>見直しを行い事務経費軽減、施設管理経費の抑制に努める。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37193</xdr:rowOff>
    </xdr:from>
    <xdr:to>
      <xdr:col>24</xdr:col>
      <xdr:colOff>31750</xdr:colOff>
      <xdr:row>15</xdr:row>
      <xdr:rowOff>53521</xdr:rowOff>
    </xdr:to>
    <xdr:cxnSp macro="">
      <xdr:nvCxnSpPr>
        <xdr:cNvPr id="131" name="直線コネクタ 130"/>
        <xdr:cNvCxnSpPr/>
      </xdr:nvCxnSpPr>
      <xdr:spPr>
        <a:xfrm>
          <a:off x="15671800" y="26089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2"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37193</xdr:rowOff>
    </xdr:to>
    <xdr:cxnSp macro="">
      <xdr:nvCxnSpPr>
        <xdr:cNvPr id="134" name="直線コネクタ 133"/>
        <xdr:cNvCxnSpPr/>
      </xdr:nvCxnSpPr>
      <xdr:spPr>
        <a:xfrm>
          <a:off x="14782800" y="2592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15</xdr:row>
      <xdr:rowOff>20864</xdr:rowOff>
    </xdr:to>
    <xdr:cxnSp macro="">
      <xdr:nvCxnSpPr>
        <xdr:cNvPr id="137" name="直線コネクタ 136"/>
        <xdr:cNvCxnSpPr/>
      </xdr:nvCxnSpPr>
      <xdr:spPr>
        <a:xfrm>
          <a:off x="13893800" y="24619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9" name="テキスト ボックス 138"/>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14</xdr:row>
      <xdr:rowOff>61686</xdr:rowOff>
    </xdr:to>
    <xdr:cxnSp macro="">
      <xdr:nvCxnSpPr>
        <xdr:cNvPr id="140" name="直線コネクタ 139"/>
        <xdr:cNvCxnSpPr/>
      </xdr:nvCxnSpPr>
      <xdr:spPr>
        <a:xfrm>
          <a:off x="13004800" y="246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7456</xdr:rowOff>
    </xdr:from>
    <xdr:ext cx="762000" cy="259045"/>
    <xdr:sp macro="" textlink="">
      <xdr:nvSpPr>
        <xdr:cNvPr id="142" name="テキスト ボックス 141"/>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106334</xdr:rowOff>
    </xdr:from>
    <xdr:ext cx="762000" cy="259045"/>
    <xdr:sp macro="" textlink="">
      <xdr:nvSpPr>
        <xdr:cNvPr id="144" name="テキスト ボックス 143"/>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50" name="円/楕円 149"/>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51"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157843</xdr:rowOff>
    </xdr:from>
    <xdr:to>
      <xdr:col>22</xdr:col>
      <xdr:colOff>615950</xdr:colOff>
      <xdr:row>15</xdr:row>
      <xdr:rowOff>87993</xdr:rowOff>
    </xdr:to>
    <xdr:sp macro="" textlink="">
      <xdr:nvSpPr>
        <xdr:cNvPr id="152" name="円/楕円 151"/>
        <xdr:cNvSpPr/>
      </xdr:nvSpPr>
      <xdr:spPr>
        <a:xfrm>
          <a:off x="15621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98170</xdr:rowOff>
    </xdr:from>
    <xdr:ext cx="736600" cy="259045"/>
    <xdr:sp macro="" textlink="">
      <xdr:nvSpPr>
        <xdr:cNvPr id="153" name="テキスト ボックス 152"/>
        <xdr:cNvSpPr txBox="1"/>
      </xdr:nvSpPr>
      <xdr:spPr>
        <a:xfrm>
          <a:off x="15290800" y="232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4" name="円/楕円 153"/>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5" name="テキスト ボックス 154"/>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10886</xdr:rowOff>
    </xdr:from>
    <xdr:to>
      <xdr:col>20</xdr:col>
      <xdr:colOff>209550</xdr:colOff>
      <xdr:row>14</xdr:row>
      <xdr:rowOff>112486</xdr:rowOff>
    </xdr:to>
    <xdr:sp macro="" textlink="">
      <xdr:nvSpPr>
        <xdr:cNvPr id="156" name="円/楕円 155"/>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122663</xdr:rowOff>
    </xdr:from>
    <xdr:ext cx="762000" cy="259045"/>
    <xdr:sp macro="" textlink="">
      <xdr:nvSpPr>
        <xdr:cNvPr id="157" name="テキスト ボックス 156"/>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8" name="円/楕円 157"/>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97263</xdr:rowOff>
    </xdr:from>
    <xdr:ext cx="762000" cy="259045"/>
    <xdr:sp macro="" textlink="">
      <xdr:nvSpPr>
        <xdr:cNvPr id="159" name="テキスト ボックス 158"/>
        <xdr:cNvSpPr txBox="1"/>
      </xdr:nvSpPr>
      <xdr:spPr>
        <a:xfrm>
          <a:off x="12623800" y="24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子供医療費助成、臨時福祉給付金等の</a:t>
          </a:r>
          <a:r>
            <a:rPr kumimoji="1" lang="ja-JP" altLang="en-US" sz="1300">
              <a:solidFill>
                <a:sysClr val="windowText" lastClr="000000"/>
              </a:solidFill>
              <a:latin typeface="ＭＳ Ｐゴシック"/>
            </a:rPr>
            <a:t>増による影響により</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ポイント</a:t>
          </a:r>
          <a:r>
            <a:rPr kumimoji="1" lang="ja-JP" altLang="en-US" sz="1300">
              <a:latin typeface="ＭＳ Ｐゴシック"/>
            </a:rPr>
            <a:t>増加した。類似団体の平均を下回っているが、子供医療費無償化の対象を</a:t>
          </a:r>
          <a:r>
            <a:rPr kumimoji="1" lang="en-US" altLang="ja-JP" sz="1300">
              <a:latin typeface="ＭＳ Ｐゴシック"/>
            </a:rPr>
            <a:t>18</a:t>
          </a:r>
          <a:r>
            <a:rPr kumimoji="1" lang="ja-JP" altLang="en-US" sz="1300">
              <a:latin typeface="ＭＳ Ｐゴシック"/>
            </a:rPr>
            <a:t>歳以下に引上げたことから今後は上昇が予想される。扶助費の抑制は性質上容易ではないが、過大にならないように適正な対応に努める。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53522</xdr:rowOff>
    </xdr:to>
    <xdr:cxnSp macro="">
      <xdr:nvCxnSpPr>
        <xdr:cNvPr id="194" name="直線コネクタ 193"/>
        <xdr:cNvCxnSpPr/>
      </xdr:nvCxnSpPr>
      <xdr:spPr>
        <a:xfrm>
          <a:off x="3987800" y="94016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54</xdr:row>
      <xdr:rowOff>159657</xdr:rowOff>
    </xdr:to>
    <xdr:cxnSp macro="">
      <xdr:nvCxnSpPr>
        <xdr:cNvPr id="197" name="直線コネクタ 196"/>
        <xdr:cNvCxnSpPr/>
      </xdr:nvCxnSpPr>
      <xdr:spPr>
        <a:xfrm flipV="1">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9" name="テキスト ボックス 19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159657</xdr:rowOff>
    </xdr:to>
    <xdr:cxnSp macro="">
      <xdr:nvCxnSpPr>
        <xdr:cNvPr id="200" name="直線コネクタ 199"/>
        <xdr:cNvCxnSpPr/>
      </xdr:nvCxnSpPr>
      <xdr:spPr>
        <a:xfrm>
          <a:off x="2209800" y="9336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2" name="テキスト ボックス 201"/>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78015</xdr:rowOff>
    </xdr:to>
    <xdr:cxnSp macro="">
      <xdr:nvCxnSpPr>
        <xdr:cNvPr id="203" name="直線コネクタ 202"/>
        <xdr:cNvCxnSpPr/>
      </xdr:nvCxnSpPr>
      <xdr:spPr>
        <a:xfrm>
          <a:off x="1320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05" name="テキスト ボックス 204"/>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7" name="テキスト ボックス 206"/>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13" name="円/楕円 212"/>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4"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15" name="円/楕円 214"/>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16" name="テキスト ボックス 215"/>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7" name="円/楕円 216"/>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8" name="テキスト ボックス 217"/>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9" name="円/楕円 218"/>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20" name="テキスト ボックス 219"/>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21" name="円/楕円 220"/>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22" name="テキスト ボックス 221"/>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その他に係るもののほとんどは繰出金である。平成</a:t>
          </a:r>
          <a:r>
            <a:rPr kumimoji="1" lang="en-US" altLang="ja-JP" sz="1300">
              <a:latin typeface="ＭＳ Ｐゴシック"/>
            </a:rPr>
            <a:t>28</a:t>
          </a:r>
          <a:r>
            <a:rPr kumimoji="1" lang="ja-JP" altLang="en-US" sz="1300">
              <a:latin typeface="ＭＳ Ｐゴシック"/>
            </a:rPr>
            <a:t>年度は簡易水道事業特別会計への繰出金が増加（</a:t>
          </a:r>
          <a:r>
            <a:rPr kumimoji="1" lang="en-US" altLang="ja-JP" sz="1300">
              <a:latin typeface="ＭＳ Ｐゴシック"/>
            </a:rPr>
            <a:t>26,124</a:t>
          </a:r>
          <a:r>
            <a:rPr kumimoji="1" lang="ja-JP" altLang="en-US" sz="1300">
              <a:latin typeface="ＭＳ Ｐゴシック"/>
            </a:rPr>
            <a:t>千円）した。値は類似団体平均を下回るものの、後期高齢者医療、介護保険に係るものが多額であり、また簡易水道における未普及地解消事業の整備のため簡易水道事業への繰出も大きい。特別会計は独立採算を原則とし、一般会計からの負担は繰出基準に基づくものに極力留める必要があ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54</xdr:row>
      <xdr:rowOff>12700</xdr:rowOff>
    </xdr:to>
    <xdr:cxnSp macro="">
      <xdr:nvCxnSpPr>
        <xdr:cNvPr id="257" name="直線コネクタ 256"/>
        <xdr:cNvCxnSpPr/>
      </xdr:nvCxnSpPr>
      <xdr:spPr>
        <a:xfrm>
          <a:off x="15671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113592</xdr:rowOff>
    </xdr:from>
    <xdr:ext cx="762000" cy="259045"/>
    <xdr:sp macro="" textlink="">
      <xdr:nvSpPr>
        <xdr:cNvPr id="258" name="その他平均値テキスト"/>
        <xdr:cNvSpPr txBox="1"/>
      </xdr:nvSpPr>
      <xdr:spPr>
        <a:xfrm>
          <a:off x="16598900" y="97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167822</xdr:rowOff>
    </xdr:from>
    <xdr:to>
      <xdr:col>22</xdr:col>
      <xdr:colOff>565150</xdr:colOff>
      <xdr:row>54</xdr:row>
      <xdr:rowOff>12700</xdr:rowOff>
    </xdr:to>
    <xdr:cxnSp macro="">
      <xdr:nvCxnSpPr>
        <xdr:cNvPr id="260" name="直線コネクタ 259"/>
        <xdr:cNvCxnSpPr/>
      </xdr:nvCxnSpPr>
      <xdr:spPr>
        <a:xfrm>
          <a:off x="14782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97262</xdr:rowOff>
    </xdr:from>
    <xdr:ext cx="736600" cy="259045"/>
    <xdr:sp macro="" textlink="">
      <xdr:nvSpPr>
        <xdr:cNvPr id="262" name="テキスト ボックス 261"/>
        <xdr:cNvSpPr txBox="1"/>
      </xdr:nvSpPr>
      <xdr:spPr>
        <a:xfrm>
          <a:off x="15290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167822</xdr:rowOff>
    </xdr:from>
    <xdr:to>
      <xdr:col>21</xdr:col>
      <xdr:colOff>361950</xdr:colOff>
      <xdr:row>54</xdr:row>
      <xdr:rowOff>12700</xdr:rowOff>
    </xdr:to>
    <xdr:cxnSp macro="">
      <xdr:nvCxnSpPr>
        <xdr:cNvPr id="263" name="直線コネクタ 262"/>
        <xdr:cNvCxnSpPr/>
      </xdr:nvCxnSpPr>
      <xdr:spPr>
        <a:xfrm flipV="1">
          <a:off x="13893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129920</xdr:rowOff>
    </xdr:from>
    <xdr:ext cx="762000" cy="259045"/>
    <xdr:sp macro="" textlink="">
      <xdr:nvSpPr>
        <xdr:cNvPr id="265" name="テキスト ボックス 264"/>
        <xdr:cNvSpPr txBox="1"/>
      </xdr:nvSpPr>
      <xdr:spPr>
        <a:xfrm>
          <a:off x="14401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37193</xdr:rowOff>
    </xdr:from>
    <xdr:to>
      <xdr:col>20</xdr:col>
      <xdr:colOff>158750</xdr:colOff>
      <xdr:row>54</xdr:row>
      <xdr:rowOff>12700</xdr:rowOff>
    </xdr:to>
    <xdr:cxnSp macro="">
      <xdr:nvCxnSpPr>
        <xdr:cNvPr id="266" name="直線コネクタ 265"/>
        <xdr:cNvCxnSpPr/>
      </xdr:nvCxnSpPr>
      <xdr:spPr>
        <a:xfrm>
          <a:off x="13004800" y="91240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8" name="テキスト ボックス 26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15620</xdr:rowOff>
    </xdr:from>
    <xdr:ext cx="762000" cy="259045"/>
    <xdr:sp macro="" textlink="">
      <xdr:nvSpPr>
        <xdr:cNvPr id="270" name="テキスト ボックス 269"/>
        <xdr:cNvSpPr txBox="1"/>
      </xdr:nvSpPr>
      <xdr:spPr>
        <a:xfrm>
          <a:off x="12623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76" name="円/楕円 275"/>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149877</xdr:rowOff>
    </xdr:from>
    <xdr:ext cx="762000" cy="259045"/>
    <xdr:sp macro="" textlink="">
      <xdr:nvSpPr>
        <xdr:cNvPr id="277"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78" name="円/楕円 277"/>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79" name="テキスト ボックス 278"/>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117022</xdr:rowOff>
    </xdr:from>
    <xdr:to>
      <xdr:col>21</xdr:col>
      <xdr:colOff>412750</xdr:colOff>
      <xdr:row>54</xdr:row>
      <xdr:rowOff>47172</xdr:rowOff>
    </xdr:to>
    <xdr:sp macro="" textlink="">
      <xdr:nvSpPr>
        <xdr:cNvPr id="280" name="円/楕円 279"/>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57349</xdr:rowOff>
    </xdr:from>
    <xdr:ext cx="762000" cy="259045"/>
    <xdr:sp macro="" textlink="">
      <xdr:nvSpPr>
        <xdr:cNvPr id="281" name="テキスト ボックス 280"/>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82" name="円/楕円 281"/>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83" name="テキスト ボックス 282"/>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157843</xdr:rowOff>
    </xdr:from>
    <xdr:to>
      <xdr:col>19</xdr:col>
      <xdr:colOff>6350</xdr:colOff>
      <xdr:row>53</xdr:row>
      <xdr:rowOff>87993</xdr:rowOff>
    </xdr:to>
    <xdr:sp macro="" textlink="">
      <xdr:nvSpPr>
        <xdr:cNvPr id="284" name="円/楕円 283"/>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98170</xdr:rowOff>
    </xdr:from>
    <xdr:ext cx="762000" cy="259045"/>
    <xdr:sp macro="" textlink="">
      <xdr:nvSpPr>
        <xdr:cNvPr id="285" name="テキスト ボックス 284"/>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自治組織への助成を報酬から交付金へ見直したことにより値は上昇した。経常一般財源が</a:t>
          </a:r>
          <a:r>
            <a:rPr kumimoji="1" lang="ja-JP" altLang="en-US" sz="1300">
              <a:solidFill>
                <a:sysClr val="windowText" lastClr="000000"/>
              </a:solidFill>
              <a:latin typeface="ＭＳ Ｐゴシック"/>
            </a:rPr>
            <a:t>減少す</a:t>
          </a:r>
          <a:r>
            <a:rPr kumimoji="1" lang="ja-JP" altLang="en-US" sz="1300">
              <a:latin typeface="ＭＳ Ｐゴシック"/>
            </a:rPr>
            <a:t>る中、経常的な補助費等が減少しないことが要因で抑制が図られていない。特に一部事務組合負担金以外の補助費等の水準が高いが、これは各種団体への助成が含まれている。補助金については、交付のあり方の見直しや終期設定により更なる抑制を図る必要がある。</a:t>
          </a: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118836</xdr:rowOff>
    </xdr:from>
    <xdr:to>
      <xdr:col>24</xdr:col>
      <xdr:colOff>31750</xdr:colOff>
      <xdr:row>35</xdr:row>
      <xdr:rowOff>162378</xdr:rowOff>
    </xdr:to>
    <xdr:cxnSp macro="">
      <xdr:nvCxnSpPr>
        <xdr:cNvPr id="320" name="直線コネクタ 319"/>
        <xdr:cNvCxnSpPr/>
      </xdr:nvCxnSpPr>
      <xdr:spPr>
        <a:xfrm>
          <a:off x="15671800" y="61195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45555</xdr:rowOff>
    </xdr:from>
    <xdr:ext cx="762000" cy="259045"/>
    <xdr:sp macro="" textlink="">
      <xdr:nvSpPr>
        <xdr:cNvPr id="321" name="補助費等平均値テキスト"/>
        <xdr:cNvSpPr txBox="1"/>
      </xdr:nvSpPr>
      <xdr:spPr>
        <a:xfrm>
          <a:off x="16598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118836</xdr:rowOff>
    </xdr:from>
    <xdr:to>
      <xdr:col>22</xdr:col>
      <xdr:colOff>565150</xdr:colOff>
      <xdr:row>35</xdr:row>
      <xdr:rowOff>118836</xdr:rowOff>
    </xdr:to>
    <xdr:cxnSp macro="">
      <xdr:nvCxnSpPr>
        <xdr:cNvPr id="323" name="直線コネクタ 322"/>
        <xdr:cNvCxnSpPr/>
      </xdr:nvCxnSpPr>
      <xdr:spPr>
        <a:xfrm>
          <a:off x="14782800" y="6119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40113</xdr:rowOff>
    </xdr:from>
    <xdr:ext cx="736600" cy="259045"/>
    <xdr:sp macro="" textlink="">
      <xdr:nvSpPr>
        <xdr:cNvPr id="325" name="テキスト ボックス 324"/>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118836</xdr:rowOff>
    </xdr:from>
    <xdr:to>
      <xdr:col>21</xdr:col>
      <xdr:colOff>361950</xdr:colOff>
      <xdr:row>35</xdr:row>
      <xdr:rowOff>118836</xdr:rowOff>
    </xdr:to>
    <xdr:cxnSp macro="">
      <xdr:nvCxnSpPr>
        <xdr:cNvPr id="326" name="直線コネクタ 325"/>
        <xdr:cNvCxnSpPr/>
      </xdr:nvCxnSpPr>
      <xdr:spPr>
        <a:xfrm>
          <a:off x="13893800" y="6119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40113</xdr:rowOff>
    </xdr:from>
    <xdr:ext cx="762000" cy="259045"/>
    <xdr:sp macro="" textlink="">
      <xdr:nvSpPr>
        <xdr:cNvPr id="328" name="テキスト ボックス 327"/>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75293</xdr:rowOff>
    </xdr:from>
    <xdr:to>
      <xdr:col>20</xdr:col>
      <xdr:colOff>158750</xdr:colOff>
      <xdr:row>35</xdr:row>
      <xdr:rowOff>118836</xdr:rowOff>
    </xdr:to>
    <xdr:cxnSp macro="">
      <xdr:nvCxnSpPr>
        <xdr:cNvPr id="329" name="直線コネクタ 328"/>
        <xdr:cNvCxnSpPr/>
      </xdr:nvCxnSpPr>
      <xdr:spPr>
        <a:xfrm>
          <a:off x="13004800" y="6076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50999</xdr:rowOff>
    </xdr:from>
    <xdr:ext cx="762000" cy="259045"/>
    <xdr:sp macro="" textlink="">
      <xdr:nvSpPr>
        <xdr:cNvPr id="331" name="テキスト ボックス 330"/>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18341</xdr:rowOff>
    </xdr:from>
    <xdr:ext cx="762000" cy="259045"/>
    <xdr:sp macro="" textlink="">
      <xdr:nvSpPr>
        <xdr:cNvPr id="333" name="テキスト ボックス 332"/>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39" name="円/楕円 338"/>
        <xdr:cNvSpPr/>
      </xdr:nvSpPr>
      <xdr:spPr>
        <a:xfrm>
          <a:off x="16459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128105</xdr:rowOff>
    </xdr:from>
    <xdr:ext cx="762000" cy="259045"/>
    <xdr:sp macro="" textlink="">
      <xdr:nvSpPr>
        <xdr:cNvPr id="340" name="補助費等該当値テキスト"/>
        <xdr:cNvSpPr txBox="1"/>
      </xdr:nvSpPr>
      <xdr:spPr>
        <a:xfrm>
          <a:off x="16598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68036</xdr:rowOff>
    </xdr:from>
    <xdr:to>
      <xdr:col>22</xdr:col>
      <xdr:colOff>615950</xdr:colOff>
      <xdr:row>35</xdr:row>
      <xdr:rowOff>169636</xdr:rowOff>
    </xdr:to>
    <xdr:sp macro="" textlink="">
      <xdr:nvSpPr>
        <xdr:cNvPr id="341" name="円/楕円 340"/>
        <xdr:cNvSpPr/>
      </xdr:nvSpPr>
      <xdr:spPr>
        <a:xfrm>
          <a:off x="15621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8363</xdr:rowOff>
    </xdr:from>
    <xdr:ext cx="736600" cy="259045"/>
    <xdr:sp macro="" textlink="">
      <xdr:nvSpPr>
        <xdr:cNvPr id="342" name="テキスト ボックス 341"/>
        <xdr:cNvSpPr txBox="1"/>
      </xdr:nvSpPr>
      <xdr:spPr>
        <a:xfrm>
          <a:off x="15290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68036</xdr:rowOff>
    </xdr:from>
    <xdr:to>
      <xdr:col>21</xdr:col>
      <xdr:colOff>412750</xdr:colOff>
      <xdr:row>35</xdr:row>
      <xdr:rowOff>169636</xdr:rowOff>
    </xdr:to>
    <xdr:sp macro="" textlink="">
      <xdr:nvSpPr>
        <xdr:cNvPr id="343" name="円/楕円 342"/>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8363</xdr:rowOff>
    </xdr:from>
    <xdr:ext cx="762000" cy="259045"/>
    <xdr:sp macro="" textlink="">
      <xdr:nvSpPr>
        <xdr:cNvPr id="344" name="テキスト ボックス 343"/>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68036</xdr:rowOff>
    </xdr:from>
    <xdr:to>
      <xdr:col>20</xdr:col>
      <xdr:colOff>209550</xdr:colOff>
      <xdr:row>35</xdr:row>
      <xdr:rowOff>169636</xdr:rowOff>
    </xdr:to>
    <xdr:sp macro="" textlink="">
      <xdr:nvSpPr>
        <xdr:cNvPr id="345" name="円/楕円 344"/>
        <xdr:cNvSpPr/>
      </xdr:nvSpPr>
      <xdr:spPr>
        <a:xfrm>
          <a:off x="13843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8363</xdr:rowOff>
    </xdr:from>
    <xdr:ext cx="762000" cy="259045"/>
    <xdr:sp macro="" textlink="">
      <xdr:nvSpPr>
        <xdr:cNvPr id="346" name="テキスト ボックス 345"/>
        <xdr:cNvSpPr txBox="1"/>
      </xdr:nvSpPr>
      <xdr:spPr>
        <a:xfrm>
          <a:off x="13512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24493</xdr:rowOff>
    </xdr:from>
    <xdr:to>
      <xdr:col>19</xdr:col>
      <xdr:colOff>6350</xdr:colOff>
      <xdr:row>35</xdr:row>
      <xdr:rowOff>126093</xdr:rowOff>
    </xdr:to>
    <xdr:sp macro="" textlink="">
      <xdr:nvSpPr>
        <xdr:cNvPr id="347" name="円/楕円 346"/>
        <xdr:cNvSpPr/>
      </xdr:nvSpPr>
      <xdr:spPr>
        <a:xfrm>
          <a:off x="12954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136270</xdr:rowOff>
    </xdr:from>
    <xdr:ext cx="762000" cy="259045"/>
    <xdr:sp macro="" textlink="">
      <xdr:nvSpPr>
        <xdr:cNvPr id="348" name="テキスト ボックス 347"/>
        <xdr:cNvSpPr txBox="1"/>
      </xdr:nvSpPr>
      <xdr:spPr>
        <a:xfrm>
          <a:off x="12623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公債費充当一般財源の減（▲</a:t>
          </a:r>
          <a:r>
            <a:rPr kumimoji="1" lang="en-US" altLang="ja-JP" sz="1300">
              <a:latin typeface="ＭＳ Ｐゴシック"/>
            </a:rPr>
            <a:t>97,971</a:t>
          </a:r>
          <a:r>
            <a:rPr kumimoji="1" lang="ja-JP" altLang="en-US" sz="1300">
              <a:latin typeface="ＭＳ Ｐゴシック"/>
            </a:rPr>
            <a:t>千円）により低下した。</a:t>
          </a:r>
          <a:endParaRPr kumimoji="1" lang="en-US" altLang="ja-JP" sz="1300">
            <a:latin typeface="ＭＳ Ｐゴシック"/>
          </a:endParaRPr>
        </a:p>
        <a:p>
          <a:r>
            <a:rPr kumimoji="1" lang="ja-JP" altLang="en-US" sz="1300">
              <a:latin typeface="ＭＳ Ｐゴシック"/>
            </a:rPr>
            <a:t>合併時は、旧町村で合併前に集中した大型事業の財源として借入れた地方債を引き継いだため負担が大きかった。合併以後は町債の抑制に努めたため、公債費は減少してきた。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年度決算における値は全国平均、県平均ともに下回ったが、平成</a:t>
          </a:r>
          <a:r>
            <a:rPr kumimoji="1" lang="en-US" altLang="ja-JP" sz="1300">
              <a:latin typeface="ＭＳ Ｐゴシック"/>
            </a:rPr>
            <a:t>28</a:t>
          </a:r>
          <a:r>
            <a:rPr kumimoji="1" lang="ja-JP" altLang="en-US" sz="1300">
              <a:latin typeface="ＭＳ Ｐゴシック"/>
            </a:rPr>
            <a:t>年熊本地震並びに豪雨災害の影響により一時的に値の上昇が見込まれる。</a:t>
          </a: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43180</xdr:rowOff>
    </xdr:from>
    <xdr:to>
      <xdr:col>7</xdr:col>
      <xdr:colOff>15875</xdr:colOff>
      <xdr:row>78</xdr:row>
      <xdr:rowOff>96520</xdr:rowOff>
    </xdr:to>
    <xdr:cxnSp macro="">
      <xdr:nvCxnSpPr>
        <xdr:cNvPr id="381" name="直線コネクタ 380"/>
        <xdr:cNvCxnSpPr/>
      </xdr:nvCxnSpPr>
      <xdr:spPr>
        <a:xfrm flipV="1">
          <a:off x="3987800" y="13416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63516</xdr:rowOff>
    </xdr:from>
    <xdr:ext cx="762000" cy="259045"/>
    <xdr:sp macro="" textlink="">
      <xdr:nvSpPr>
        <xdr:cNvPr id="382" name="公債費平均値テキスト"/>
        <xdr:cNvSpPr txBox="1"/>
      </xdr:nvSpPr>
      <xdr:spPr>
        <a:xfrm>
          <a:off x="4914900" y="13436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96520</xdr:rowOff>
    </xdr:from>
    <xdr:to>
      <xdr:col>5</xdr:col>
      <xdr:colOff>549275</xdr:colOff>
      <xdr:row>79</xdr:row>
      <xdr:rowOff>16511</xdr:rowOff>
    </xdr:to>
    <xdr:cxnSp macro="">
      <xdr:nvCxnSpPr>
        <xdr:cNvPr id="384" name="直線コネクタ 383"/>
        <xdr:cNvCxnSpPr/>
      </xdr:nvCxnSpPr>
      <xdr:spPr>
        <a:xfrm flipV="1">
          <a:off x="3098800" y="13469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6" name="テキスト ボックス 385"/>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16511</xdr:rowOff>
    </xdr:from>
    <xdr:to>
      <xdr:col>4</xdr:col>
      <xdr:colOff>346075</xdr:colOff>
      <xdr:row>79</xdr:row>
      <xdr:rowOff>69850</xdr:rowOff>
    </xdr:to>
    <xdr:cxnSp macro="">
      <xdr:nvCxnSpPr>
        <xdr:cNvPr id="387" name="直線コネクタ 386"/>
        <xdr:cNvCxnSpPr/>
      </xdr:nvCxnSpPr>
      <xdr:spPr>
        <a:xfrm flipV="1">
          <a:off x="2209800" y="13561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89" name="テキスト ボックス 388"/>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79</xdr:row>
      <xdr:rowOff>100330</xdr:rowOff>
    </xdr:to>
    <xdr:cxnSp macro="">
      <xdr:nvCxnSpPr>
        <xdr:cNvPr id="390" name="直線コネクタ 389"/>
        <xdr:cNvCxnSpPr/>
      </xdr:nvCxnSpPr>
      <xdr:spPr>
        <a:xfrm flipV="1">
          <a:off x="1320800" y="1361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92" name="テキスト ボックス 391"/>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94" name="テキスト ボックス 393"/>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163830</xdr:rowOff>
    </xdr:from>
    <xdr:to>
      <xdr:col>7</xdr:col>
      <xdr:colOff>66675</xdr:colOff>
      <xdr:row>78</xdr:row>
      <xdr:rowOff>93980</xdr:rowOff>
    </xdr:to>
    <xdr:sp macro="" textlink="">
      <xdr:nvSpPr>
        <xdr:cNvPr id="400" name="円/楕円 399"/>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8907</xdr:rowOff>
    </xdr:from>
    <xdr:ext cx="762000" cy="259045"/>
    <xdr:sp macro="" textlink="">
      <xdr:nvSpPr>
        <xdr:cNvPr id="401" name="公債費該当値テキスト"/>
        <xdr:cNvSpPr txBox="1"/>
      </xdr:nvSpPr>
      <xdr:spPr>
        <a:xfrm>
          <a:off x="49149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402" name="円/楕円 401"/>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157497</xdr:rowOff>
    </xdr:from>
    <xdr:ext cx="736600" cy="259045"/>
    <xdr:sp macro="" textlink="">
      <xdr:nvSpPr>
        <xdr:cNvPr id="403" name="テキスト ボックス 402"/>
        <xdr:cNvSpPr txBox="1"/>
      </xdr:nvSpPr>
      <xdr:spPr>
        <a:xfrm>
          <a:off x="3606800" y="1318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137161</xdr:rowOff>
    </xdr:from>
    <xdr:to>
      <xdr:col>4</xdr:col>
      <xdr:colOff>396875</xdr:colOff>
      <xdr:row>79</xdr:row>
      <xdr:rowOff>67311</xdr:rowOff>
    </xdr:to>
    <xdr:sp macro="" textlink="">
      <xdr:nvSpPr>
        <xdr:cNvPr id="404" name="円/楕円 403"/>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77488</xdr:rowOff>
    </xdr:from>
    <xdr:ext cx="762000" cy="259045"/>
    <xdr:sp macro="" textlink="">
      <xdr:nvSpPr>
        <xdr:cNvPr id="405" name="テキスト ボックス 404"/>
        <xdr:cNvSpPr txBox="1"/>
      </xdr:nvSpPr>
      <xdr:spPr>
        <a:xfrm>
          <a:off x="2717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406" name="円/楕円 405"/>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130827</xdr:rowOff>
    </xdr:from>
    <xdr:ext cx="762000" cy="259045"/>
    <xdr:sp macro="" textlink="">
      <xdr:nvSpPr>
        <xdr:cNvPr id="407" name="テキスト ボックス 406"/>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49530</xdr:rowOff>
    </xdr:from>
    <xdr:to>
      <xdr:col>1</xdr:col>
      <xdr:colOff>676275</xdr:colOff>
      <xdr:row>79</xdr:row>
      <xdr:rowOff>151130</xdr:rowOff>
    </xdr:to>
    <xdr:sp macro="" textlink="">
      <xdr:nvSpPr>
        <xdr:cNvPr id="408" name="円/楕円 407"/>
        <xdr:cNvSpPr/>
      </xdr:nvSpPr>
      <xdr:spPr>
        <a:xfrm>
          <a:off x="1270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135907</xdr:rowOff>
    </xdr:from>
    <xdr:ext cx="762000" cy="259045"/>
    <xdr:sp macro="" textlink="">
      <xdr:nvSpPr>
        <xdr:cNvPr id="409" name="テキスト ボックス 408"/>
        <xdr:cNvSpPr txBox="1"/>
      </xdr:nvSpPr>
      <xdr:spPr>
        <a:xfrm>
          <a:off x="939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人件費の減少により比率は減少したものの、経常一般財源の</a:t>
          </a:r>
          <a:r>
            <a:rPr kumimoji="1" lang="en-US" altLang="ja-JP" sz="1300">
              <a:latin typeface="ＭＳ Ｐゴシック"/>
            </a:rPr>
            <a:t>74</a:t>
          </a:r>
          <a:r>
            <a:rPr kumimoji="1" lang="ja-JP" altLang="en-US" sz="1300">
              <a:latin typeface="ＭＳ Ｐゴシック"/>
            </a:rPr>
            <a:t>％を占める普通交付税が合併特例時により嵩上げされ経常一般財源は多くなっていたが</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より段階的に縮減されているため、今後は経常一般財源の減少により値の上昇が見込まれる。人件費を適正な定員管理により抑制していくほか、事務事業、補助費等の見直しにより経常経費の削減に努める。</a:t>
          </a: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29845</xdr:rowOff>
    </xdr:from>
    <xdr:to>
      <xdr:col>24</xdr:col>
      <xdr:colOff>31750</xdr:colOff>
      <xdr:row>76</xdr:row>
      <xdr:rowOff>86995</xdr:rowOff>
    </xdr:to>
    <xdr:cxnSp macro="">
      <xdr:nvCxnSpPr>
        <xdr:cNvPr id="438" name="直線コネクタ 437"/>
        <xdr:cNvCxnSpPr/>
      </xdr:nvCxnSpPr>
      <xdr:spPr>
        <a:xfrm flipV="1">
          <a:off x="15671800" y="130600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168291</xdr:rowOff>
    </xdr:from>
    <xdr:ext cx="762000" cy="259045"/>
    <xdr:sp macro="" textlink="">
      <xdr:nvSpPr>
        <xdr:cNvPr id="439" name="公債費以外平均値テキスト"/>
        <xdr:cNvSpPr txBox="1"/>
      </xdr:nvSpPr>
      <xdr:spPr>
        <a:xfrm>
          <a:off x="16598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18414</xdr:rowOff>
    </xdr:from>
    <xdr:to>
      <xdr:col>22</xdr:col>
      <xdr:colOff>565150</xdr:colOff>
      <xdr:row>76</xdr:row>
      <xdr:rowOff>86995</xdr:rowOff>
    </xdr:to>
    <xdr:cxnSp macro="">
      <xdr:nvCxnSpPr>
        <xdr:cNvPr id="441" name="直線コネクタ 440"/>
        <xdr:cNvCxnSpPr/>
      </xdr:nvCxnSpPr>
      <xdr:spPr>
        <a:xfrm>
          <a:off x="14782800" y="1304861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136542</xdr:rowOff>
    </xdr:from>
    <xdr:ext cx="736600" cy="259045"/>
    <xdr:sp macro="" textlink="">
      <xdr:nvSpPr>
        <xdr:cNvPr id="443" name="テキスト ボックス 442"/>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76</xdr:row>
      <xdr:rowOff>18414</xdr:rowOff>
    </xdr:to>
    <xdr:cxnSp macro="">
      <xdr:nvCxnSpPr>
        <xdr:cNvPr id="444" name="直線コネクタ 443"/>
        <xdr:cNvCxnSpPr/>
      </xdr:nvCxnSpPr>
      <xdr:spPr>
        <a:xfrm>
          <a:off x="13893800" y="129743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134002</xdr:rowOff>
    </xdr:from>
    <xdr:ext cx="762000" cy="259045"/>
    <xdr:sp macro="" textlink="">
      <xdr:nvSpPr>
        <xdr:cNvPr id="446" name="テキスト ボックス 445"/>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86995</xdr:rowOff>
    </xdr:from>
    <xdr:to>
      <xdr:col>20</xdr:col>
      <xdr:colOff>158750</xdr:colOff>
      <xdr:row>75</xdr:row>
      <xdr:rowOff>115570</xdr:rowOff>
    </xdr:to>
    <xdr:cxnSp macro="">
      <xdr:nvCxnSpPr>
        <xdr:cNvPr id="447" name="直線コネクタ 446"/>
        <xdr:cNvCxnSpPr/>
      </xdr:nvCxnSpPr>
      <xdr:spPr>
        <a:xfrm>
          <a:off x="13004800" y="12945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49" name="テキスト ボックス 448"/>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19702</xdr:rowOff>
    </xdr:from>
    <xdr:ext cx="762000" cy="259045"/>
    <xdr:sp macro="" textlink="">
      <xdr:nvSpPr>
        <xdr:cNvPr id="451" name="テキスト ボックス 450"/>
        <xdr:cNvSpPr txBox="1"/>
      </xdr:nvSpPr>
      <xdr:spPr>
        <a:xfrm>
          <a:off x="12623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150495</xdr:rowOff>
    </xdr:from>
    <xdr:to>
      <xdr:col>24</xdr:col>
      <xdr:colOff>82550</xdr:colOff>
      <xdr:row>76</xdr:row>
      <xdr:rowOff>80645</xdr:rowOff>
    </xdr:to>
    <xdr:sp macro="" textlink="">
      <xdr:nvSpPr>
        <xdr:cNvPr id="457" name="円/楕円 456"/>
        <xdr:cNvSpPr/>
      </xdr:nvSpPr>
      <xdr:spPr>
        <a:xfrm>
          <a:off x="164592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167022</xdr:rowOff>
    </xdr:from>
    <xdr:ext cx="762000" cy="259045"/>
    <xdr:sp macro="" textlink="">
      <xdr:nvSpPr>
        <xdr:cNvPr id="458" name="公債費以外該当値テキスト"/>
        <xdr:cNvSpPr txBox="1"/>
      </xdr:nvSpPr>
      <xdr:spPr>
        <a:xfrm>
          <a:off x="16598900" y="1285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36195</xdr:rowOff>
    </xdr:from>
    <xdr:to>
      <xdr:col>22</xdr:col>
      <xdr:colOff>615950</xdr:colOff>
      <xdr:row>76</xdr:row>
      <xdr:rowOff>137795</xdr:rowOff>
    </xdr:to>
    <xdr:sp macro="" textlink="">
      <xdr:nvSpPr>
        <xdr:cNvPr id="459" name="円/楕円 458"/>
        <xdr:cNvSpPr/>
      </xdr:nvSpPr>
      <xdr:spPr>
        <a:xfrm>
          <a:off x="15621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122572</xdr:rowOff>
    </xdr:from>
    <xdr:ext cx="736600" cy="259045"/>
    <xdr:sp macro="" textlink="">
      <xdr:nvSpPr>
        <xdr:cNvPr id="460" name="テキスト ボックス 459"/>
        <xdr:cNvSpPr txBox="1"/>
      </xdr:nvSpPr>
      <xdr:spPr>
        <a:xfrm>
          <a:off x="15290800" y="1315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139065</xdr:rowOff>
    </xdr:from>
    <xdr:to>
      <xdr:col>21</xdr:col>
      <xdr:colOff>412750</xdr:colOff>
      <xdr:row>76</xdr:row>
      <xdr:rowOff>69214</xdr:rowOff>
    </xdr:to>
    <xdr:sp macro="" textlink="">
      <xdr:nvSpPr>
        <xdr:cNvPr id="461" name="円/楕円 460"/>
        <xdr:cNvSpPr/>
      </xdr:nvSpPr>
      <xdr:spPr>
        <a:xfrm>
          <a:off x="14732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79392</xdr:rowOff>
    </xdr:from>
    <xdr:ext cx="762000" cy="259045"/>
    <xdr:sp macro="" textlink="">
      <xdr:nvSpPr>
        <xdr:cNvPr id="462" name="テキスト ボックス 461"/>
        <xdr:cNvSpPr txBox="1"/>
      </xdr:nvSpPr>
      <xdr:spPr>
        <a:xfrm>
          <a:off x="14401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63" name="円/楕円 462"/>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5097</xdr:rowOff>
    </xdr:from>
    <xdr:ext cx="762000" cy="259045"/>
    <xdr:sp macro="" textlink="">
      <xdr:nvSpPr>
        <xdr:cNvPr id="464" name="テキスト ボックス 463"/>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36195</xdr:rowOff>
    </xdr:from>
    <xdr:to>
      <xdr:col>19</xdr:col>
      <xdr:colOff>6350</xdr:colOff>
      <xdr:row>75</xdr:row>
      <xdr:rowOff>137795</xdr:rowOff>
    </xdr:to>
    <xdr:sp macro="" textlink="">
      <xdr:nvSpPr>
        <xdr:cNvPr id="465" name="円/楕円 464"/>
        <xdr:cNvSpPr/>
      </xdr:nvSpPr>
      <xdr:spPr>
        <a:xfrm>
          <a:off x="12954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147972</xdr:rowOff>
    </xdr:from>
    <xdr:ext cx="762000" cy="259045"/>
    <xdr:sp macro="" textlink="">
      <xdr:nvSpPr>
        <xdr:cNvPr id="466" name="テキスト ボックス 465"/>
        <xdr:cNvSpPr txBox="1"/>
      </xdr:nvSpPr>
      <xdr:spPr>
        <a:xfrm>
          <a:off x="126238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熊本県山都町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128257</xdr:rowOff>
    </xdr:from>
    <xdr:to>
      <xdr:col>4</xdr:col>
      <xdr:colOff>1117600</xdr:colOff>
      <xdr:row>15</xdr:row>
      <xdr:rowOff>154981</xdr:rowOff>
    </xdr:to>
    <xdr:cxnSp macro="">
      <xdr:nvCxnSpPr>
        <xdr:cNvPr id="50" name="直線コネクタ 49"/>
        <xdr:cNvCxnSpPr/>
      </xdr:nvCxnSpPr>
      <xdr:spPr bwMode="auto">
        <a:xfrm>
          <a:off x="5003800" y="2747632"/>
          <a:ext cx="647700" cy="2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34706</xdr:rowOff>
    </xdr:from>
    <xdr:ext cx="762000" cy="259045"/>
    <xdr:sp macro="" textlink="">
      <xdr:nvSpPr>
        <xdr:cNvPr id="51" name="人口1人当たり決算額の推移平均値テキスト130"/>
        <xdr:cNvSpPr txBox="1"/>
      </xdr:nvSpPr>
      <xdr:spPr>
        <a:xfrm>
          <a:off x="5740400" y="299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128257</xdr:rowOff>
    </xdr:from>
    <xdr:to>
      <xdr:col>4</xdr:col>
      <xdr:colOff>469900</xdr:colOff>
      <xdr:row>15</xdr:row>
      <xdr:rowOff>162197</xdr:rowOff>
    </xdr:to>
    <xdr:cxnSp macro="">
      <xdr:nvCxnSpPr>
        <xdr:cNvPr id="53" name="直線コネクタ 52"/>
        <xdr:cNvCxnSpPr/>
      </xdr:nvCxnSpPr>
      <xdr:spPr bwMode="auto">
        <a:xfrm flipV="1">
          <a:off x="4305300" y="2747632"/>
          <a:ext cx="698500" cy="3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116735</xdr:rowOff>
    </xdr:from>
    <xdr:ext cx="736600" cy="259045"/>
    <xdr:sp macro="" textlink="">
      <xdr:nvSpPr>
        <xdr:cNvPr id="55" name="テキスト ボックス 54"/>
        <xdr:cNvSpPr txBox="1"/>
      </xdr:nvSpPr>
      <xdr:spPr>
        <a:xfrm>
          <a:off x="4622800" y="3079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162197</xdr:rowOff>
    </xdr:from>
    <xdr:to>
      <xdr:col>3</xdr:col>
      <xdr:colOff>904875</xdr:colOff>
      <xdr:row>16</xdr:row>
      <xdr:rowOff>38341</xdr:rowOff>
    </xdr:to>
    <xdr:cxnSp macro="">
      <xdr:nvCxnSpPr>
        <xdr:cNvPr id="56" name="直線コネクタ 55"/>
        <xdr:cNvCxnSpPr/>
      </xdr:nvCxnSpPr>
      <xdr:spPr bwMode="auto">
        <a:xfrm flipV="1">
          <a:off x="3606800" y="2781572"/>
          <a:ext cx="698500" cy="47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127434</xdr:rowOff>
    </xdr:from>
    <xdr:ext cx="762000" cy="259045"/>
    <xdr:sp macro="" textlink="">
      <xdr:nvSpPr>
        <xdr:cNvPr id="58" name="テキスト ボックス 57"/>
        <xdr:cNvSpPr txBox="1"/>
      </xdr:nvSpPr>
      <xdr:spPr>
        <a:xfrm>
          <a:off x="3924300" y="308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19748</xdr:rowOff>
    </xdr:from>
    <xdr:to>
      <xdr:col>3</xdr:col>
      <xdr:colOff>206375</xdr:colOff>
      <xdr:row>16</xdr:row>
      <xdr:rowOff>38341</xdr:rowOff>
    </xdr:to>
    <xdr:cxnSp macro="">
      <xdr:nvCxnSpPr>
        <xdr:cNvPr id="59" name="直線コネクタ 58"/>
        <xdr:cNvCxnSpPr/>
      </xdr:nvCxnSpPr>
      <xdr:spPr bwMode="auto">
        <a:xfrm>
          <a:off x="2908300" y="2810573"/>
          <a:ext cx="698500" cy="18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150202</xdr:rowOff>
    </xdr:from>
    <xdr:ext cx="762000" cy="259045"/>
    <xdr:sp macro="" textlink="">
      <xdr:nvSpPr>
        <xdr:cNvPr id="61" name="テキスト ボックス 60"/>
        <xdr:cNvSpPr txBox="1"/>
      </xdr:nvSpPr>
      <xdr:spPr>
        <a:xfrm>
          <a:off x="32258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124568</xdr:rowOff>
    </xdr:from>
    <xdr:ext cx="762000" cy="259045"/>
    <xdr:sp macro="" textlink="">
      <xdr:nvSpPr>
        <xdr:cNvPr id="63" name="テキスト ボックス 62"/>
        <xdr:cNvSpPr txBox="1"/>
      </xdr:nvSpPr>
      <xdr:spPr>
        <a:xfrm>
          <a:off x="25273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104181</xdr:rowOff>
    </xdr:from>
    <xdr:to>
      <xdr:col>5</xdr:col>
      <xdr:colOff>34925</xdr:colOff>
      <xdr:row>16</xdr:row>
      <xdr:rowOff>34331</xdr:rowOff>
    </xdr:to>
    <xdr:sp macro="" textlink="">
      <xdr:nvSpPr>
        <xdr:cNvPr id="69" name="円/楕円 68"/>
        <xdr:cNvSpPr/>
      </xdr:nvSpPr>
      <xdr:spPr bwMode="auto">
        <a:xfrm>
          <a:off x="5600700" y="272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120708</xdr:rowOff>
    </xdr:from>
    <xdr:ext cx="762000" cy="259045"/>
    <xdr:sp macro="" textlink="">
      <xdr:nvSpPr>
        <xdr:cNvPr id="70" name="人口1人当たり決算額の推移該当値テキスト130"/>
        <xdr:cNvSpPr txBox="1"/>
      </xdr:nvSpPr>
      <xdr:spPr>
        <a:xfrm>
          <a:off x="5740400" y="256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152,578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77457</xdr:rowOff>
    </xdr:from>
    <xdr:to>
      <xdr:col>4</xdr:col>
      <xdr:colOff>520700</xdr:colOff>
      <xdr:row>16</xdr:row>
      <xdr:rowOff>7607</xdr:rowOff>
    </xdr:to>
    <xdr:sp macro="" textlink="">
      <xdr:nvSpPr>
        <xdr:cNvPr id="71" name="円/楕円 70"/>
        <xdr:cNvSpPr/>
      </xdr:nvSpPr>
      <xdr:spPr bwMode="auto">
        <a:xfrm>
          <a:off x="4953000" y="269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17784</xdr:rowOff>
    </xdr:from>
    <xdr:ext cx="736600" cy="259045"/>
    <xdr:sp macro="" textlink="">
      <xdr:nvSpPr>
        <xdr:cNvPr id="72" name="テキスト ボックス 71"/>
        <xdr:cNvSpPr txBox="1"/>
      </xdr:nvSpPr>
      <xdr:spPr>
        <a:xfrm>
          <a:off x="4622800" y="246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156,085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111397</xdr:rowOff>
    </xdr:from>
    <xdr:to>
      <xdr:col>3</xdr:col>
      <xdr:colOff>955675</xdr:colOff>
      <xdr:row>16</xdr:row>
      <xdr:rowOff>41547</xdr:rowOff>
    </xdr:to>
    <xdr:sp macro="" textlink="">
      <xdr:nvSpPr>
        <xdr:cNvPr id="73" name="円/楕円 72"/>
        <xdr:cNvSpPr/>
      </xdr:nvSpPr>
      <xdr:spPr bwMode="auto">
        <a:xfrm>
          <a:off x="4254500" y="2730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51724</xdr:rowOff>
    </xdr:from>
    <xdr:ext cx="762000" cy="259045"/>
    <xdr:sp macro="" textlink="">
      <xdr:nvSpPr>
        <xdr:cNvPr id="74" name="テキスト ボックス 73"/>
        <xdr:cNvSpPr txBox="1"/>
      </xdr:nvSpPr>
      <xdr:spPr>
        <a:xfrm>
          <a:off x="3924300" y="249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151,631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158991</xdr:rowOff>
    </xdr:from>
    <xdr:to>
      <xdr:col>3</xdr:col>
      <xdr:colOff>257175</xdr:colOff>
      <xdr:row>16</xdr:row>
      <xdr:rowOff>89141</xdr:rowOff>
    </xdr:to>
    <xdr:sp macro="" textlink="">
      <xdr:nvSpPr>
        <xdr:cNvPr id="75" name="円/楕円 74"/>
        <xdr:cNvSpPr/>
      </xdr:nvSpPr>
      <xdr:spPr bwMode="auto">
        <a:xfrm>
          <a:off x="3556000" y="277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99318</xdr:rowOff>
    </xdr:from>
    <xdr:ext cx="762000" cy="259045"/>
    <xdr:sp macro="" textlink="">
      <xdr:nvSpPr>
        <xdr:cNvPr id="76" name="テキスト ボックス 75"/>
        <xdr:cNvSpPr txBox="1"/>
      </xdr:nvSpPr>
      <xdr:spPr>
        <a:xfrm>
          <a:off x="3225800" y="25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145,385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140398</xdr:rowOff>
    </xdr:from>
    <xdr:to>
      <xdr:col>2</xdr:col>
      <xdr:colOff>692150</xdr:colOff>
      <xdr:row>16</xdr:row>
      <xdr:rowOff>70548</xdr:rowOff>
    </xdr:to>
    <xdr:sp macro="" textlink="">
      <xdr:nvSpPr>
        <xdr:cNvPr id="77" name="円/楕円 76"/>
        <xdr:cNvSpPr/>
      </xdr:nvSpPr>
      <xdr:spPr bwMode="auto">
        <a:xfrm>
          <a:off x="2857500" y="2759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80725</xdr:rowOff>
    </xdr:from>
    <xdr:ext cx="762000" cy="259045"/>
    <xdr:sp macro="" textlink="">
      <xdr:nvSpPr>
        <xdr:cNvPr id="78" name="テキスト ボックス 77"/>
        <xdr:cNvSpPr txBox="1"/>
      </xdr:nvSpPr>
      <xdr:spPr>
        <a:xfrm>
          <a:off x="2527300" y="252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227904</xdr:rowOff>
    </xdr:from>
    <xdr:to>
      <xdr:col>4</xdr:col>
      <xdr:colOff>1117600</xdr:colOff>
      <xdr:row>35</xdr:row>
      <xdr:rowOff>280048</xdr:rowOff>
    </xdr:to>
    <xdr:cxnSp macro="">
      <xdr:nvCxnSpPr>
        <xdr:cNvPr id="110" name="直線コネクタ 109"/>
        <xdr:cNvCxnSpPr/>
      </xdr:nvCxnSpPr>
      <xdr:spPr bwMode="auto">
        <a:xfrm>
          <a:off x="5003800" y="6838254"/>
          <a:ext cx="647700" cy="52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8305</xdr:rowOff>
    </xdr:from>
    <xdr:ext cx="762000" cy="259045"/>
    <xdr:sp macro="" textlink="">
      <xdr:nvSpPr>
        <xdr:cNvPr id="111" name="人口1人当たり決算額の推移平均値テキスト445"/>
        <xdr:cNvSpPr txBox="1"/>
      </xdr:nvSpPr>
      <xdr:spPr>
        <a:xfrm>
          <a:off x="5740400" y="661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227904</xdr:rowOff>
    </xdr:from>
    <xdr:to>
      <xdr:col>4</xdr:col>
      <xdr:colOff>469900</xdr:colOff>
      <xdr:row>35</xdr:row>
      <xdr:rowOff>279110</xdr:rowOff>
    </xdr:to>
    <xdr:cxnSp macro="">
      <xdr:nvCxnSpPr>
        <xdr:cNvPr id="113" name="直線コネクタ 112"/>
        <xdr:cNvCxnSpPr/>
      </xdr:nvCxnSpPr>
      <xdr:spPr bwMode="auto">
        <a:xfrm flipV="1">
          <a:off x="4305300" y="6838254"/>
          <a:ext cx="698500" cy="5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15" name="テキスト ボックス 114"/>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142750</xdr:rowOff>
    </xdr:from>
    <xdr:to>
      <xdr:col>3</xdr:col>
      <xdr:colOff>904875</xdr:colOff>
      <xdr:row>35</xdr:row>
      <xdr:rowOff>279110</xdr:rowOff>
    </xdr:to>
    <xdr:cxnSp macro="">
      <xdr:nvCxnSpPr>
        <xdr:cNvPr id="116" name="直線コネクタ 115"/>
        <xdr:cNvCxnSpPr/>
      </xdr:nvCxnSpPr>
      <xdr:spPr bwMode="auto">
        <a:xfrm>
          <a:off x="3606800" y="6753100"/>
          <a:ext cx="698500" cy="13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181279</xdr:rowOff>
    </xdr:from>
    <xdr:ext cx="762000" cy="259045"/>
    <xdr:sp macro="" textlink="">
      <xdr:nvSpPr>
        <xdr:cNvPr id="118" name="テキスト ボックス 117"/>
        <xdr:cNvSpPr txBox="1"/>
      </xdr:nvSpPr>
      <xdr:spPr>
        <a:xfrm>
          <a:off x="3924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101511</xdr:rowOff>
    </xdr:from>
    <xdr:to>
      <xdr:col>3</xdr:col>
      <xdr:colOff>206375</xdr:colOff>
      <xdr:row>35</xdr:row>
      <xdr:rowOff>142750</xdr:rowOff>
    </xdr:to>
    <xdr:cxnSp macro="">
      <xdr:nvCxnSpPr>
        <xdr:cNvPr id="119" name="直線コネクタ 118"/>
        <xdr:cNvCxnSpPr/>
      </xdr:nvCxnSpPr>
      <xdr:spPr bwMode="auto">
        <a:xfrm>
          <a:off x="2908300" y="6711861"/>
          <a:ext cx="698500" cy="4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82249</xdr:rowOff>
    </xdr:from>
    <xdr:ext cx="762000" cy="259045"/>
    <xdr:sp macro="" textlink="">
      <xdr:nvSpPr>
        <xdr:cNvPr id="121" name="テキスト ボックス 120"/>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22722</xdr:rowOff>
    </xdr:from>
    <xdr:ext cx="762000" cy="259045"/>
    <xdr:sp macro="" textlink="">
      <xdr:nvSpPr>
        <xdr:cNvPr id="123" name="テキスト ボックス 122"/>
        <xdr:cNvSpPr txBox="1"/>
      </xdr:nvSpPr>
      <xdr:spPr>
        <a:xfrm>
          <a:off x="2527300" y="629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229248</xdr:rowOff>
    </xdr:from>
    <xdr:to>
      <xdr:col>5</xdr:col>
      <xdr:colOff>34925</xdr:colOff>
      <xdr:row>35</xdr:row>
      <xdr:rowOff>330848</xdr:rowOff>
    </xdr:to>
    <xdr:sp macro="" textlink="">
      <xdr:nvSpPr>
        <xdr:cNvPr id="129" name="円/楕円 128"/>
        <xdr:cNvSpPr/>
      </xdr:nvSpPr>
      <xdr:spPr bwMode="auto">
        <a:xfrm>
          <a:off x="5600700" y="6839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201325</xdr:rowOff>
    </xdr:from>
    <xdr:ext cx="762000" cy="259045"/>
    <xdr:sp macro="" textlink="">
      <xdr:nvSpPr>
        <xdr:cNvPr id="130" name="人口1人当たり決算額の推移該当値テキスト445"/>
        <xdr:cNvSpPr txBox="1"/>
      </xdr:nvSpPr>
      <xdr:spPr>
        <a:xfrm>
          <a:off x="5740400" y="681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177104</xdr:rowOff>
    </xdr:from>
    <xdr:to>
      <xdr:col>4</xdr:col>
      <xdr:colOff>520700</xdr:colOff>
      <xdr:row>35</xdr:row>
      <xdr:rowOff>278704</xdr:rowOff>
    </xdr:to>
    <xdr:sp macro="" textlink="">
      <xdr:nvSpPr>
        <xdr:cNvPr id="131" name="円/楕円 130"/>
        <xdr:cNvSpPr/>
      </xdr:nvSpPr>
      <xdr:spPr bwMode="auto">
        <a:xfrm>
          <a:off x="4953000" y="678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263481</xdr:rowOff>
    </xdr:from>
    <xdr:ext cx="736600" cy="259045"/>
    <xdr:sp macro="" textlink="">
      <xdr:nvSpPr>
        <xdr:cNvPr id="132" name="テキスト ボックス 131"/>
        <xdr:cNvSpPr txBox="1"/>
      </xdr:nvSpPr>
      <xdr:spPr>
        <a:xfrm>
          <a:off x="4622800" y="6873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228310</xdr:rowOff>
    </xdr:from>
    <xdr:to>
      <xdr:col>3</xdr:col>
      <xdr:colOff>955675</xdr:colOff>
      <xdr:row>35</xdr:row>
      <xdr:rowOff>329910</xdr:rowOff>
    </xdr:to>
    <xdr:sp macro="" textlink="">
      <xdr:nvSpPr>
        <xdr:cNvPr id="133" name="円/楕円 132"/>
        <xdr:cNvSpPr/>
      </xdr:nvSpPr>
      <xdr:spPr bwMode="auto">
        <a:xfrm>
          <a:off x="4254500" y="683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314687</xdr:rowOff>
    </xdr:from>
    <xdr:ext cx="762000" cy="259045"/>
    <xdr:sp macro="" textlink="">
      <xdr:nvSpPr>
        <xdr:cNvPr id="134" name="テキスト ボックス 133"/>
        <xdr:cNvSpPr txBox="1"/>
      </xdr:nvSpPr>
      <xdr:spPr>
        <a:xfrm>
          <a:off x="3924300" y="692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91950</xdr:rowOff>
    </xdr:from>
    <xdr:to>
      <xdr:col>3</xdr:col>
      <xdr:colOff>257175</xdr:colOff>
      <xdr:row>35</xdr:row>
      <xdr:rowOff>193550</xdr:rowOff>
    </xdr:to>
    <xdr:sp macro="" textlink="">
      <xdr:nvSpPr>
        <xdr:cNvPr id="135" name="円/楕円 134"/>
        <xdr:cNvSpPr/>
      </xdr:nvSpPr>
      <xdr:spPr bwMode="auto">
        <a:xfrm>
          <a:off x="3556000" y="670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178327</xdr:rowOff>
    </xdr:from>
    <xdr:ext cx="762000" cy="259045"/>
    <xdr:sp macro="" textlink="">
      <xdr:nvSpPr>
        <xdr:cNvPr id="136" name="テキスト ボックス 135"/>
        <xdr:cNvSpPr txBox="1"/>
      </xdr:nvSpPr>
      <xdr:spPr>
        <a:xfrm>
          <a:off x="3225800" y="6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50711</xdr:rowOff>
    </xdr:from>
    <xdr:to>
      <xdr:col>2</xdr:col>
      <xdr:colOff>692150</xdr:colOff>
      <xdr:row>35</xdr:row>
      <xdr:rowOff>152311</xdr:rowOff>
    </xdr:to>
    <xdr:sp macro="" textlink="">
      <xdr:nvSpPr>
        <xdr:cNvPr id="137" name="円/楕円 136"/>
        <xdr:cNvSpPr/>
      </xdr:nvSpPr>
      <xdr:spPr bwMode="auto">
        <a:xfrm>
          <a:off x="2857500" y="666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137088</xdr:rowOff>
    </xdr:from>
    <xdr:ext cx="762000" cy="259045"/>
    <xdr:sp macro="" textlink="">
      <xdr:nvSpPr>
        <xdr:cNvPr id="138" name="テキスト ボックス 137"/>
        <xdr:cNvSpPr txBox="1"/>
      </xdr:nvSpPr>
      <xdr:spPr>
        <a:xfrm>
          <a:off x="2527300" y="67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15,848
15,764
544.67
16,084,378
14,825,901
360,328
7,740,829
9,087,239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169975</xdr:rowOff>
    </xdr:from>
    <xdr:to>
      <xdr:col>6</xdr:col>
      <xdr:colOff>511175</xdr:colOff>
      <xdr:row>31</xdr:row>
      <xdr:rowOff>113740</xdr:rowOff>
    </xdr:to>
    <xdr:cxnSp macro="">
      <xdr:nvCxnSpPr>
        <xdr:cNvPr id="65" name="直線コネクタ 64"/>
        <xdr:cNvCxnSpPr/>
      </xdr:nvCxnSpPr>
      <xdr:spPr>
        <a:xfrm>
          <a:off x="3797300" y="5313475"/>
          <a:ext cx="8382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33565</xdr:rowOff>
    </xdr:from>
    <xdr:ext cx="534377" cy="259045"/>
    <xdr:sp macro="" textlink="">
      <xdr:nvSpPr>
        <xdr:cNvPr id="66" name="人件費平均値テキスト"/>
        <xdr:cNvSpPr txBox="1"/>
      </xdr:nvSpPr>
      <xdr:spPr>
        <a:xfrm>
          <a:off x="4686300" y="6034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169975</xdr:rowOff>
    </xdr:from>
    <xdr:to>
      <xdr:col>5</xdr:col>
      <xdr:colOff>358775</xdr:colOff>
      <xdr:row>31</xdr:row>
      <xdr:rowOff>153202</xdr:rowOff>
    </xdr:to>
    <xdr:cxnSp macro="">
      <xdr:nvCxnSpPr>
        <xdr:cNvPr id="68" name="直線コネクタ 67"/>
        <xdr:cNvCxnSpPr/>
      </xdr:nvCxnSpPr>
      <xdr:spPr>
        <a:xfrm flipV="1">
          <a:off x="2908300" y="5313475"/>
          <a:ext cx="889000" cy="15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77828</xdr:rowOff>
    </xdr:from>
    <xdr:ext cx="534377" cy="259045"/>
    <xdr:sp macro="" textlink="">
      <xdr:nvSpPr>
        <xdr:cNvPr id="70" name="テキスト ボックス 69"/>
        <xdr:cNvSpPr txBox="1"/>
      </xdr:nvSpPr>
      <xdr:spPr>
        <a:xfrm>
          <a:off x="3530111" y="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153202</xdr:rowOff>
    </xdr:from>
    <xdr:to>
      <xdr:col>4</xdr:col>
      <xdr:colOff>155575</xdr:colOff>
      <xdr:row>32</xdr:row>
      <xdr:rowOff>13656</xdr:rowOff>
    </xdr:to>
    <xdr:cxnSp macro="">
      <xdr:nvCxnSpPr>
        <xdr:cNvPr id="71" name="直線コネクタ 70"/>
        <xdr:cNvCxnSpPr/>
      </xdr:nvCxnSpPr>
      <xdr:spPr>
        <a:xfrm flipV="1">
          <a:off x="2019300" y="5468152"/>
          <a:ext cx="889000" cy="3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92101</xdr:rowOff>
    </xdr:from>
    <xdr:ext cx="534377" cy="259045"/>
    <xdr:sp macro="" textlink="">
      <xdr:nvSpPr>
        <xdr:cNvPr id="73" name="テキスト ボックス 72"/>
        <xdr:cNvSpPr txBox="1"/>
      </xdr:nvSpPr>
      <xdr:spPr>
        <a:xfrm>
          <a:off x="2641111" y="60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122326</xdr:rowOff>
    </xdr:from>
    <xdr:to>
      <xdr:col>2</xdr:col>
      <xdr:colOff>638175</xdr:colOff>
      <xdr:row>32</xdr:row>
      <xdr:rowOff>13656</xdr:rowOff>
    </xdr:to>
    <xdr:cxnSp macro="">
      <xdr:nvCxnSpPr>
        <xdr:cNvPr id="74" name="直線コネクタ 73"/>
        <xdr:cNvCxnSpPr/>
      </xdr:nvCxnSpPr>
      <xdr:spPr>
        <a:xfrm>
          <a:off x="1130300" y="5437276"/>
          <a:ext cx="889000" cy="6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114590</xdr:rowOff>
    </xdr:from>
    <xdr:ext cx="534377" cy="259045"/>
    <xdr:sp macro="" textlink="">
      <xdr:nvSpPr>
        <xdr:cNvPr id="76" name="テキスト ボックス 75"/>
        <xdr:cNvSpPr txBox="1"/>
      </xdr:nvSpPr>
      <xdr:spPr>
        <a:xfrm>
          <a:off x="1752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56883</xdr:rowOff>
    </xdr:from>
    <xdr:ext cx="534377" cy="259045"/>
    <xdr:sp macro="" textlink="">
      <xdr:nvSpPr>
        <xdr:cNvPr id="78" name="テキスト ボックス 77"/>
        <xdr:cNvSpPr txBox="1"/>
      </xdr:nvSpPr>
      <xdr:spPr>
        <a:xfrm>
          <a:off x="863111" y="60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62940</xdr:rowOff>
    </xdr:from>
    <xdr:to>
      <xdr:col>6</xdr:col>
      <xdr:colOff>561975</xdr:colOff>
      <xdr:row>31</xdr:row>
      <xdr:rowOff>164540</xdr:rowOff>
    </xdr:to>
    <xdr:sp macro="" textlink="">
      <xdr:nvSpPr>
        <xdr:cNvPr id="84" name="円/楕円 83"/>
        <xdr:cNvSpPr/>
      </xdr:nvSpPr>
      <xdr:spPr>
        <a:xfrm>
          <a:off x="4584700" y="53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85817</xdr:rowOff>
    </xdr:from>
    <xdr:ext cx="599010" cy="259045"/>
    <xdr:sp macro="" textlink="">
      <xdr:nvSpPr>
        <xdr:cNvPr id="85" name="人件費該当値テキスト"/>
        <xdr:cNvSpPr txBox="1"/>
      </xdr:nvSpPr>
      <xdr:spPr>
        <a:xfrm>
          <a:off x="4686300" y="522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137,817</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119175</xdr:rowOff>
    </xdr:from>
    <xdr:to>
      <xdr:col>5</xdr:col>
      <xdr:colOff>409575</xdr:colOff>
      <xdr:row>31</xdr:row>
      <xdr:rowOff>49325</xdr:rowOff>
    </xdr:to>
    <xdr:sp macro="" textlink="">
      <xdr:nvSpPr>
        <xdr:cNvPr id="86" name="円/楕円 85"/>
        <xdr:cNvSpPr/>
      </xdr:nvSpPr>
      <xdr:spPr>
        <a:xfrm>
          <a:off x="3746500" y="52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65852</xdr:rowOff>
    </xdr:from>
    <xdr:ext cx="599010" cy="259045"/>
    <xdr:sp macro="" textlink="">
      <xdr:nvSpPr>
        <xdr:cNvPr id="87" name="テキスト ボックス 86"/>
        <xdr:cNvSpPr txBox="1"/>
      </xdr:nvSpPr>
      <xdr:spPr>
        <a:xfrm>
          <a:off x="3497794" y="50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145,881</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102402</xdr:rowOff>
    </xdr:from>
    <xdr:to>
      <xdr:col>4</xdr:col>
      <xdr:colOff>206375</xdr:colOff>
      <xdr:row>32</xdr:row>
      <xdr:rowOff>32552</xdr:rowOff>
    </xdr:to>
    <xdr:sp macro="" textlink="">
      <xdr:nvSpPr>
        <xdr:cNvPr id="88" name="円/楕円 87"/>
        <xdr:cNvSpPr/>
      </xdr:nvSpPr>
      <xdr:spPr>
        <a:xfrm>
          <a:off x="2857500" y="54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49079</xdr:rowOff>
    </xdr:from>
    <xdr:ext cx="599010" cy="259045"/>
    <xdr:sp macro="" textlink="">
      <xdr:nvSpPr>
        <xdr:cNvPr id="89" name="テキスト ボックス 88"/>
        <xdr:cNvSpPr txBox="1"/>
      </xdr:nvSpPr>
      <xdr:spPr>
        <a:xfrm>
          <a:off x="2608794" y="519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135,055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134306</xdr:rowOff>
    </xdr:from>
    <xdr:to>
      <xdr:col>3</xdr:col>
      <xdr:colOff>3175</xdr:colOff>
      <xdr:row>32</xdr:row>
      <xdr:rowOff>64456</xdr:rowOff>
    </xdr:to>
    <xdr:sp macro="" textlink="">
      <xdr:nvSpPr>
        <xdr:cNvPr id="90" name="円/楕円 89"/>
        <xdr:cNvSpPr/>
      </xdr:nvSpPr>
      <xdr:spPr>
        <a:xfrm>
          <a:off x="1968500" y="54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80983</xdr:rowOff>
    </xdr:from>
    <xdr:ext cx="599010" cy="259045"/>
    <xdr:sp macro="" textlink="">
      <xdr:nvSpPr>
        <xdr:cNvPr id="91" name="テキスト ボックス 90"/>
        <xdr:cNvSpPr txBox="1"/>
      </xdr:nvSpPr>
      <xdr:spPr>
        <a:xfrm>
          <a:off x="1719794" y="522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132,822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71526</xdr:rowOff>
    </xdr:from>
    <xdr:to>
      <xdr:col>1</xdr:col>
      <xdr:colOff>485775</xdr:colOff>
      <xdr:row>32</xdr:row>
      <xdr:rowOff>1676</xdr:rowOff>
    </xdr:to>
    <xdr:sp macro="" textlink="">
      <xdr:nvSpPr>
        <xdr:cNvPr id="92" name="円/楕円 91"/>
        <xdr:cNvSpPr/>
      </xdr:nvSpPr>
      <xdr:spPr>
        <a:xfrm>
          <a:off x="1079500" y="538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18203</xdr:rowOff>
    </xdr:from>
    <xdr:ext cx="599010" cy="259045"/>
    <xdr:sp macro="" textlink="">
      <xdr:nvSpPr>
        <xdr:cNvPr id="93" name="テキスト ボックス 92"/>
        <xdr:cNvSpPr txBox="1"/>
      </xdr:nvSpPr>
      <xdr:spPr>
        <a:xfrm>
          <a:off x="830794" y="516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33325</xdr:rowOff>
    </xdr:from>
    <xdr:to>
      <xdr:col>6</xdr:col>
      <xdr:colOff>511175</xdr:colOff>
      <xdr:row>55</xdr:row>
      <xdr:rowOff>148324</xdr:rowOff>
    </xdr:to>
    <xdr:cxnSp macro="">
      <xdr:nvCxnSpPr>
        <xdr:cNvPr id="123" name="直線コネクタ 122"/>
        <xdr:cNvCxnSpPr/>
      </xdr:nvCxnSpPr>
      <xdr:spPr>
        <a:xfrm flipV="1">
          <a:off x="3797300" y="9291625"/>
          <a:ext cx="838200" cy="2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55224</xdr:rowOff>
    </xdr:from>
    <xdr:ext cx="534377" cy="259045"/>
    <xdr:sp macro="" textlink="">
      <xdr:nvSpPr>
        <xdr:cNvPr id="124" name="物件費平均値テキスト"/>
        <xdr:cNvSpPr txBox="1"/>
      </xdr:nvSpPr>
      <xdr:spPr>
        <a:xfrm>
          <a:off x="4686300" y="965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76212</xdr:rowOff>
    </xdr:from>
    <xdr:to>
      <xdr:col>5</xdr:col>
      <xdr:colOff>358775</xdr:colOff>
      <xdr:row>55</xdr:row>
      <xdr:rowOff>148324</xdr:rowOff>
    </xdr:to>
    <xdr:cxnSp macro="">
      <xdr:nvCxnSpPr>
        <xdr:cNvPr id="126" name="直線コネクタ 125"/>
        <xdr:cNvCxnSpPr/>
      </xdr:nvCxnSpPr>
      <xdr:spPr>
        <a:xfrm>
          <a:off x="2908300" y="9505962"/>
          <a:ext cx="889000" cy="7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86098</xdr:rowOff>
    </xdr:from>
    <xdr:ext cx="534377" cy="259045"/>
    <xdr:sp macro="" textlink="">
      <xdr:nvSpPr>
        <xdr:cNvPr id="128" name="テキスト ボックス 127"/>
        <xdr:cNvSpPr txBox="1"/>
      </xdr:nvSpPr>
      <xdr:spPr>
        <a:xfrm>
          <a:off x="3530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76212</xdr:rowOff>
    </xdr:from>
    <xdr:to>
      <xdr:col>4</xdr:col>
      <xdr:colOff>155575</xdr:colOff>
      <xdr:row>56</xdr:row>
      <xdr:rowOff>90475</xdr:rowOff>
    </xdr:to>
    <xdr:cxnSp macro="">
      <xdr:nvCxnSpPr>
        <xdr:cNvPr id="129" name="直線コネクタ 128"/>
        <xdr:cNvCxnSpPr/>
      </xdr:nvCxnSpPr>
      <xdr:spPr>
        <a:xfrm flipV="1">
          <a:off x="2019300" y="9505962"/>
          <a:ext cx="889000" cy="18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982</xdr:rowOff>
    </xdr:from>
    <xdr:ext cx="534377" cy="259045"/>
    <xdr:sp macro="" textlink="">
      <xdr:nvSpPr>
        <xdr:cNvPr id="131" name="テキスト ボックス 130"/>
        <xdr:cNvSpPr txBox="1"/>
      </xdr:nvSpPr>
      <xdr:spPr>
        <a:xfrm>
          <a:off x="2641111" y="99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90475</xdr:rowOff>
    </xdr:from>
    <xdr:to>
      <xdr:col>2</xdr:col>
      <xdr:colOff>638175</xdr:colOff>
      <xdr:row>56</xdr:row>
      <xdr:rowOff>130670</xdr:rowOff>
    </xdr:to>
    <xdr:cxnSp macro="">
      <xdr:nvCxnSpPr>
        <xdr:cNvPr id="132" name="直線コネクタ 131"/>
        <xdr:cNvCxnSpPr/>
      </xdr:nvCxnSpPr>
      <xdr:spPr>
        <a:xfrm flipV="1">
          <a:off x="1130300" y="9691675"/>
          <a:ext cx="8890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49115</xdr:rowOff>
    </xdr:from>
    <xdr:ext cx="534377" cy="259045"/>
    <xdr:sp macro="" textlink="">
      <xdr:nvSpPr>
        <xdr:cNvPr id="134" name="テキスト ボックス 133"/>
        <xdr:cNvSpPr txBox="1"/>
      </xdr:nvSpPr>
      <xdr:spPr>
        <a:xfrm>
          <a:off x="1752111" y="99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100461</xdr:rowOff>
    </xdr:from>
    <xdr:ext cx="534377" cy="259045"/>
    <xdr:sp macro="" textlink="">
      <xdr:nvSpPr>
        <xdr:cNvPr id="136" name="テキスト ボックス 135"/>
        <xdr:cNvSpPr txBox="1"/>
      </xdr:nvSpPr>
      <xdr:spPr>
        <a:xfrm>
          <a:off x="863111" y="100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153975</xdr:rowOff>
    </xdr:from>
    <xdr:to>
      <xdr:col>6</xdr:col>
      <xdr:colOff>561975</xdr:colOff>
      <xdr:row>54</xdr:row>
      <xdr:rowOff>84125</xdr:rowOff>
    </xdr:to>
    <xdr:sp macro="" textlink="">
      <xdr:nvSpPr>
        <xdr:cNvPr id="142" name="円/楕円 141"/>
        <xdr:cNvSpPr/>
      </xdr:nvSpPr>
      <xdr:spPr>
        <a:xfrm>
          <a:off x="4584700" y="924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5402</xdr:rowOff>
    </xdr:from>
    <xdr:ext cx="599010" cy="259045"/>
    <xdr:sp macro="" textlink="">
      <xdr:nvSpPr>
        <xdr:cNvPr id="143" name="物件費該当値テキスト"/>
        <xdr:cNvSpPr txBox="1"/>
      </xdr:nvSpPr>
      <xdr:spPr>
        <a:xfrm>
          <a:off x="4686300" y="909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128,376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97524</xdr:rowOff>
    </xdr:from>
    <xdr:to>
      <xdr:col>5</xdr:col>
      <xdr:colOff>409575</xdr:colOff>
      <xdr:row>56</xdr:row>
      <xdr:rowOff>27674</xdr:rowOff>
    </xdr:to>
    <xdr:sp macro="" textlink="">
      <xdr:nvSpPr>
        <xdr:cNvPr id="144" name="円/楕円 143"/>
        <xdr:cNvSpPr/>
      </xdr:nvSpPr>
      <xdr:spPr>
        <a:xfrm>
          <a:off x="3746500" y="952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44201</xdr:rowOff>
    </xdr:from>
    <xdr:ext cx="599010" cy="259045"/>
    <xdr:sp macro="" textlink="">
      <xdr:nvSpPr>
        <xdr:cNvPr id="145" name="テキスト ボックス 144"/>
        <xdr:cNvSpPr txBox="1"/>
      </xdr:nvSpPr>
      <xdr:spPr>
        <a:xfrm>
          <a:off x="3497794" y="930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105,821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25412</xdr:rowOff>
    </xdr:from>
    <xdr:to>
      <xdr:col>4</xdr:col>
      <xdr:colOff>206375</xdr:colOff>
      <xdr:row>55</xdr:row>
      <xdr:rowOff>127012</xdr:rowOff>
    </xdr:to>
    <xdr:sp macro="" textlink="">
      <xdr:nvSpPr>
        <xdr:cNvPr id="146" name="円/楕円 145"/>
        <xdr:cNvSpPr/>
      </xdr:nvSpPr>
      <xdr:spPr>
        <a:xfrm>
          <a:off x="2857500" y="945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143539</xdr:rowOff>
    </xdr:from>
    <xdr:ext cx="599010" cy="259045"/>
    <xdr:sp macro="" textlink="">
      <xdr:nvSpPr>
        <xdr:cNvPr id="147" name="テキスト ボックス 146"/>
        <xdr:cNvSpPr txBox="1"/>
      </xdr:nvSpPr>
      <xdr:spPr>
        <a:xfrm>
          <a:off x="2608794" y="923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39675</xdr:rowOff>
    </xdr:from>
    <xdr:to>
      <xdr:col>3</xdr:col>
      <xdr:colOff>3175</xdr:colOff>
      <xdr:row>56</xdr:row>
      <xdr:rowOff>141275</xdr:rowOff>
    </xdr:to>
    <xdr:sp macro="" textlink="">
      <xdr:nvSpPr>
        <xdr:cNvPr id="148" name="円/楕円 147"/>
        <xdr:cNvSpPr/>
      </xdr:nvSpPr>
      <xdr:spPr>
        <a:xfrm>
          <a:off x="1968500" y="96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157802</xdr:rowOff>
    </xdr:from>
    <xdr:ext cx="534377" cy="259045"/>
    <xdr:sp macro="" textlink="">
      <xdr:nvSpPr>
        <xdr:cNvPr id="149" name="テキスト ボックス 148"/>
        <xdr:cNvSpPr txBox="1"/>
      </xdr:nvSpPr>
      <xdr:spPr>
        <a:xfrm>
          <a:off x="1752111" y="94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96,876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79870</xdr:rowOff>
    </xdr:from>
    <xdr:to>
      <xdr:col>1</xdr:col>
      <xdr:colOff>485775</xdr:colOff>
      <xdr:row>57</xdr:row>
      <xdr:rowOff>10020</xdr:rowOff>
    </xdr:to>
    <xdr:sp macro="" textlink="">
      <xdr:nvSpPr>
        <xdr:cNvPr id="150" name="円/楕円 149"/>
        <xdr:cNvSpPr/>
      </xdr:nvSpPr>
      <xdr:spPr>
        <a:xfrm>
          <a:off x="1079500" y="96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26547</xdr:rowOff>
    </xdr:from>
    <xdr:ext cx="534377" cy="259045"/>
    <xdr:sp macro="" textlink="">
      <xdr:nvSpPr>
        <xdr:cNvPr id="151" name="テキスト ボックス 150"/>
        <xdr:cNvSpPr txBox="1"/>
      </xdr:nvSpPr>
      <xdr:spPr>
        <a:xfrm>
          <a:off x="863111" y="94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46202</xdr:rowOff>
    </xdr:from>
    <xdr:to>
      <xdr:col>6</xdr:col>
      <xdr:colOff>511175</xdr:colOff>
      <xdr:row>78</xdr:row>
      <xdr:rowOff>54127</xdr:rowOff>
    </xdr:to>
    <xdr:cxnSp macro="">
      <xdr:nvCxnSpPr>
        <xdr:cNvPr id="180" name="直線コネクタ 179"/>
        <xdr:cNvCxnSpPr/>
      </xdr:nvCxnSpPr>
      <xdr:spPr>
        <a:xfrm flipV="1">
          <a:off x="3797300" y="13419302"/>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xdr:rowOff>
    </xdr:from>
    <xdr:ext cx="469744" cy="259045"/>
    <xdr:sp macro="" textlink="">
      <xdr:nvSpPr>
        <xdr:cNvPr id="181" name="維持補修費平均値テキスト"/>
        <xdr:cNvSpPr txBox="1"/>
      </xdr:nvSpPr>
      <xdr:spPr>
        <a:xfrm>
          <a:off x="4686300" y="130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54127</xdr:rowOff>
    </xdr:from>
    <xdr:to>
      <xdr:col>5</xdr:col>
      <xdr:colOff>358775</xdr:colOff>
      <xdr:row>78</xdr:row>
      <xdr:rowOff>101257</xdr:rowOff>
    </xdr:to>
    <xdr:cxnSp macro="">
      <xdr:nvCxnSpPr>
        <xdr:cNvPr id="183" name="直線コネクタ 182"/>
        <xdr:cNvCxnSpPr/>
      </xdr:nvCxnSpPr>
      <xdr:spPr>
        <a:xfrm flipV="1">
          <a:off x="2908300" y="13427227"/>
          <a:ext cx="889000" cy="4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101604</xdr:rowOff>
    </xdr:from>
    <xdr:ext cx="469744" cy="259045"/>
    <xdr:sp macro="" textlink="">
      <xdr:nvSpPr>
        <xdr:cNvPr id="185" name="テキスト ボックス 184"/>
        <xdr:cNvSpPr txBox="1"/>
      </xdr:nvSpPr>
      <xdr:spPr>
        <a:xfrm>
          <a:off x="3562427"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101257</xdr:rowOff>
    </xdr:from>
    <xdr:to>
      <xdr:col>4</xdr:col>
      <xdr:colOff>155575</xdr:colOff>
      <xdr:row>78</xdr:row>
      <xdr:rowOff>160274</xdr:rowOff>
    </xdr:to>
    <xdr:cxnSp macro="">
      <xdr:nvCxnSpPr>
        <xdr:cNvPr id="186" name="直線コネクタ 185"/>
        <xdr:cNvCxnSpPr/>
      </xdr:nvCxnSpPr>
      <xdr:spPr>
        <a:xfrm flipV="1">
          <a:off x="2019300" y="13474357"/>
          <a:ext cx="8890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116806</xdr:rowOff>
    </xdr:from>
    <xdr:ext cx="469744" cy="259045"/>
    <xdr:sp macro="" textlink="">
      <xdr:nvSpPr>
        <xdr:cNvPr id="188" name="テキスト ボックス 187"/>
        <xdr:cNvSpPr txBox="1"/>
      </xdr:nvSpPr>
      <xdr:spPr>
        <a:xfrm>
          <a:off x="2673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160274</xdr:rowOff>
    </xdr:from>
    <xdr:to>
      <xdr:col>2</xdr:col>
      <xdr:colOff>638175</xdr:colOff>
      <xdr:row>78</xdr:row>
      <xdr:rowOff>170066</xdr:rowOff>
    </xdr:to>
    <xdr:cxnSp macro="">
      <xdr:nvCxnSpPr>
        <xdr:cNvPr id="189" name="直線コネクタ 188"/>
        <xdr:cNvCxnSpPr/>
      </xdr:nvCxnSpPr>
      <xdr:spPr>
        <a:xfrm flipV="1">
          <a:off x="1130300" y="13533374"/>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129760</xdr:rowOff>
    </xdr:from>
    <xdr:ext cx="469744" cy="259045"/>
    <xdr:sp macro="" textlink="">
      <xdr:nvSpPr>
        <xdr:cNvPr id="191" name="テキスト ボックス 190"/>
        <xdr:cNvSpPr txBox="1"/>
      </xdr:nvSpPr>
      <xdr:spPr>
        <a:xfrm>
          <a:off x="1784427"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132960</xdr:rowOff>
    </xdr:from>
    <xdr:ext cx="469744" cy="259045"/>
    <xdr:sp macro="" textlink="">
      <xdr:nvSpPr>
        <xdr:cNvPr id="193" name="テキスト ボックス 192"/>
        <xdr:cNvSpPr txBox="1"/>
      </xdr:nvSpPr>
      <xdr:spPr>
        <a:xfrm>
          <a:off x="895427" y="129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166852</xdr:rowOff>
    </xdr:from>
    <xdr:to>
      <xdr:col>6</xdr:col>
      <xdr:colOff>561975</xdr:colOff>
      <xdr:row>78</xdr:row>
      <xdr:rowOff>97002</xdr:rowOff>
    </xdr:to>
    <xdr:sp macro="" textlink="">
      <xdr:nvSpPr>
        <xdr:cNvPr id="199" name="円/楕円 198"/>
        <xdr:cNvSpPr/>
      </xdr:nvSpPr>
      <xdr:spPr>
        <a:xfrm>
          <a:off x="45847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81779</xdr:rowOff>
    </xdr:from>
    <xdr:ext cx="469744" cy="259045"/>
    <xdr:sp macro="" textlink="">
      <xdr:nvSpPr>
        <xdr:cNvPr id="200" name="維持補修費該当値テキスト"/>
        <xdr:cNvSpPr txBox="1"/>
      </xdr:nvSpPr>
      <xdr:spPr>
        <a:xfrm>
          <a:off x="4686300" y="1328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3327</xdr:rowOff>
    </xdr:from>
    <xdr:to>
      <xdr:col>5</xdr:col>
      <xdr:colOff>409575</xdr:colOff>
      <xdr:row>78</xdr:row>
      <xdr:rowOff>104927</xdr:rowOff>
    </xdr:to>
    <xdr:sp macro="" textlink="">
      <xdr:nvSpPr>
        <xdr:cNvPr id="201" name="円/楕円 200"/>
        <xdr:cNvSpPr/>
      </xdr:nvSpPr>
      <xdr:spPr>
        <a:xfrm>
          <a:off x="3746500" y="133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96054</xdr:rowOff>
    </xdr:from>
    <xdr:ext cx="469744" cy="259045"/>
    <xdr:sp macro="" textlink="">
      <xdr:nvSpPr>
        <xdr:cNvPr id="202" name="テキスト ボックス 201"/>
        <xdr:cNvSpPr txBox="1"/>
      </xdr:nvSpPr>
      <xdr:spPr>
        <a:xfrm>
          <a:off x="3562427" y="1346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50457</xdr:rowOff>
    </xdr:from>
    <xdr:to>
      <xdr:col>4</xdr:col>
      <xdr:colOff>206375</xdr:colOff>
      <xdr:row>78</xdr:row>
      <xdr:rowOff>152057</xdr:rowOff>
    </xdr:to>
    <xdr:sp macro="" textlink="">
      <xdr:nvSpPr>
        <xdr:cNvPr id="203" name="円/楕円 202"/>
        <xdr:cNvSpPr/>
      </xdr:nvSpPr>
      <xdr:spPr>
        <a:xfrm>
          <a:off x="2857500" y="1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143184</xdr:rowOff>
    </xdr:from>
    <xdr:ext cx="469744" cy="259045"/>
    <xdr:sp macro="" textlink="">
      <xdr:nvSpPr>
        <xdr:cNvPr id="204" name="テキスト ボックス 203"/>
        <xdr:cNvSpPr txBox="1"/>
      </xdr:nvSpPr>
      <xdr:spPr>
        <a:xfrm>
          <a:off x="2673427" y="1351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109474</xdr:rowOff>
    </xdr:from>
    <xdr:to>
      <xdr:col>3</xdr:col>
      <xdr:colOff>3175</xdr:colOff>
      <xdr:row>79</xdr:row>
      <xdr:rowOff>39624</xdr:rowOff>
    </xdr:to>
    <xdr:sp macro="" textlink="">
      <xdr:nvSpPr>
        <xdr:cNvPr id="205" name="円/楕円 204"/>
        <xdr:cNvSpPr/>
      </xdr:nvSpPr>
      <xdr:spPr>
        <a:xfrm>
          <a:off x="1968500" y="134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30751</xdr:rowOff>
    </xdr:from>
    <xdr:ext cx="469744" cy="259045"/>
    <xdr:sp macro="" textlink="">
      <xdr:nvSpPr>
        <xdr:cNvPr id="206" name="テキスト ボックス 205"/>
        <xdr:cNvSpPr txBox="1"/>
      </xdr:nvSpPr>
      <xdr:spPr>
        <a:xfrm>
          <a:off x="1784427" y="135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119266</xdr:rowOff>
    </xdr:from>
    <xdr:to>
      <xdr:col>1</xdr:col>
      <xdr:colOff>485775</xdr:colOff>
      <xdr:row>79</xdr:row>
      <xdr:rowOff>49416</xdr:rowOff>
    </xdr:to>
    <xdr:sp macro="" textlink="">
      <xdr:nvSpPr>
        <xdr:cNvPr id="207" name="円/楕円 206"/>
        <xdr:cNvSpPr/>
      </xdr:nvSpPr>
      <xdr:spPr>
        <a:xfrm>
          <a:off x="1079500" y="134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40543</xdr:rowOff>
    </xdr:from>
    <xdr:ext cx="469744" cy="259045"/>
    <xdr:sp macro="" textlink="">
      <xdr:nvSpPr>
        <xdr:cNvPr id="208" name="テキスト ボックス 207"/>
        <xdr:cNvSpPr txBox="1"/>
      </xdr:nvSpPr>
      <xdr:spPr>
        <a:xfrm>
          <a:off x="895427" y="135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15424</xdr:rowOff>
    </xdr:from>
    <xdr:to>
      <xdr:col>6</xdr:col>
      <xdr:colOff>511175</xdr:colOff>
      <xdr:row>96</xdr:row>
      <xdr:rowOff>66401</xdr:rowOff>
    </xdr:to>
    <xdr:cxnSp macro="">
      <xdr:nvCxnSpPr>
        <xdr:cNvPr id="240" name="直線コネクタ 239"/>
        <xdr:cNvCxnSpPr/>
      </xdr:nvCxnSpPr>
      <xdr:spPr>
        <a:xfrm flipV="1">
          <a:off x="3797300" y="16303174"/>
          <a:ext cx="838200" cy="2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144431</xdr:rowOff>
    </xdr:from>
    <xdr:ext cx="534377" cy="259045"/>
    <xdr:sp macro="" textlink="">
      <xdr:nvSpPr>
        <xdr:cNvPr id="241" name="扶助費平均値テキスト"/>
        <xdr:cNvSpPr txBox="1"/>
      </xdr:nvSpPr>
      <xdr:spPr>
        <a:xfrm>
          <a:off x="4686300" y="1643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64295</xdr:rowOff>
    </xdr:from>
    <xdr:to>
      <xdr:col>5</xdr:col>
      <xdr:colOff>358775</xdr:colOff>
      <xdr:row>96</xdr:row>
      <xdr:rowOff>66401</xdr:rowOff>
    </xdr:to>
    <xdr:cxnSp macro="">
      <xdr:nvCxnSpPr>
        <xdr:cNvPr id="243" name="直線コネクタ 242"/>
        <xdr:cNvCxnSpPr/>
      </xdr:nvCxnSpPr>
      <xdr:spPr>
        <a:xfrm>
          <a:off x="2908300" y="16523495"/>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150865</xdr:rowOff>
    </xdr:from>
    <xdr:ext cx="534377" cy="259045"/>
    <xdr:sp macro="" textlink="">
      <xdr:nvSpPr>
        <xdr:cNvPr id="245" name="テキスト ボックス 244"/>
        <xdr:cNvSpPr txBox="1"/>
      </xdr:nvSpPr>
      <xdr:spPr>
        <a:xfrm>
          <a:off x="3530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64295</xdr:rowOff>
    </xdr:from>
    <xdr:to>
      <xdr:col>4</xdr:col>
      <xdr:colOff>155575</xdr:colOff>
      <xdr:row>97</xdr:row>
      <xdr:rowOff>40210</xdr:rowOff>
    </xdr:to>
    <xdr:cxnSp macro="">
      <xdr:nvCxnSpPr>
        <xdr:cNvPr id="246" name="直線コネクタ 245"/>
        <xdr:cNvCxnSpPr/>
      </xdr:nvCxnSpPr>
      <xdr:spPr>
        <a:xfrm flipV="1">
          <a:off x="2019300" y="16523495"/>
          <a:ext cx="889000" cy="14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164155</xdr:rowOff>
    </xdr:from>
    <xdr:ext cx="534377" cy="259045"/>
    <xdr:sp macro="" textlink="">
      <xdr:nvSpPr>
        <xdr:cNvPr id="248" name="テキスト ボックス 247"/>
        <xdr:cNvSpPr txBox="1"/>
      </xdr:nvSpPr>
      <xdr:spPr>
        <a:xfrm>
          <a:off x="2641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40210</xdr:rowOff>
    </xdr:from>
    <xdr:to>
      <xdr:col>2</xdr:col>
      <xdr:colOff>638175</xdr:colOff>
      <xdr:row>97</xdr:row>
      <xdr:rowOff>64328</xdr:rowOff>
    </xdr:to>
    <xdr:cxnSp macro="">
      <xdr:nvCxnSpPr>
        <xdr:cNvPr id="249" name="直線コネクタ 248"/>
        <xdr:cNvCxnSpPr/>
      </xdr:nvCxnSpPr>
      <xdr:spPr>
        <a:xfrm flipV="1">
          <a:off x="1130300" y="16670860"/>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102205</xdr:rowOff>
    </xdr:from>
    <xdr:ext cx="534377" cy="259045"/>
    <xdr:sp macro="" textlink="">
      <xdr:nvSpPr>
        <xdr:cNvPr id="251" name="テキスト ボックス 250"/>
        <xdr:cNvSpPr txBox="1"/>
      </xdr:nvSpPr>
      <xdr:spPr>
        <a:xfrm>
          <a:off x="1752111" y="167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137213</xdr:rowOff>
    </xdr:from>
    <xdr:ext cx="534377" cy="259045"/>
    <xdr:sp macro="" textlink="">
      <xdr:nvSpPr>
        <xdr:cNvPr id="253" name="テキスト ボックス 252"/>
        <xdr:cNvSpPr txBox="1"/>
      </xdr:nvSpPr>
      <xdr:spPr>
        <a:xfrm>
          <a:off x="863111" y="167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136074</xdr:rowOff>
    </xdr:from>
    <xdr:to>
      <xdr:col>6</xdr:col>
      <xdr:colOff>561975</xdr:colOff>
      <xdr:row>95</xdr:row>
      <xdr:rowOff>66224</xdr:rowOff>
    </xdr:to>
    <xdr:sp macro="" textlink="">
      <xdr:nvSpPr>
        <xdr:cNvPr id="259" name="円/楕円 258"/>
        <xdr:cNvSpPr/>
      </xdr:nvSpPr>
      <xdr:spPr>
        <a:xfrm>
          <a:off x="4584700" y="16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158951</xdr:rowOff>
    </xdr:from>
    <xdr:ext cx="534377" cy="259045"/>
    <xdr:sp macro="" textlink="">
      <xdr:nvSpPr>
        <xdr:cNvPr id="260" name="扶助費該当値テキスト"/>
        <xdr:cNvSpPr txBox="1"/>
      </xdr:nvSpPr>
      <xdr:spPr>
        <a:xfrm>
          <a:off x="4686300" y="161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87,111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15601</xdr:rowOff>
    </xdr:from>
    <xdr:to>
      <xdr:col>5</xdr:col>
      <xdr:colOff>409575</xdr:colOff>
      <xdr:row>96</xdr:row>
      <xdr:rowOff>117201</xdr:rowOff>
    </xdr:to>
    <xdr:sp macro="" textlink="">
      <xdr:nvSpPr>
        <xdr:cNvPr id="261" name="円/楕円 260"/>
        <xdr:cNvSpPr/>
      </xdr:nvSpPr>
      <xdr:spPr>
        <a:xfrm>
          <a:off x="3746500" y="164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133728</xdr:rowOff>
    </xdr:from>
    <xdr:ext cx="534377" cy="259045"/>
    <xdr:sp macro="" textlink="">
      <xdr:nvSpPr>
        <xdr:cNvPr id="262" name="テキスト ボックス 261"/>
        <xdr:cNvSpPr txBox="1"/>
      </xdr:nvSpPr>
      <xdr:spPr>
        <a:xfrm>
          <a:off x="3530111" y="162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13495</xdr:rowOff>
    </xdr:from>
    <xdr:to>
      <xdr:col>4</xdr:col>
      <xdr:colOff>206375</xdr:colOff>
      <xdr:row>96</xdr:row>
      <xdr:rowOff>115095</xdr:rowOff>
    </xdr:to>
    <xdr:sp macro="" textlink="">
      <xdr:nvSpPr>
        <xdr:cNvPr id="263" name="円/楕円 262"/>
        <xdr:cNvSpPr/>
      </xdr:nvSpPr>
      <xdr:spPr>
        <a:xfrm>
          <a:off x="2857500" y="164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131622</xdr:rowOff>
    </xdr:from>
    <xdr:ext cx="534377" cy="259045"/>
    <xdr:sp macro="" textlink="">
      <xdr:nvSpPr>
        <xdr:cNvPr id="264" name="テキスト ボックス 263"/>
        <xdr:cNvSpPr txBox="1"/>
      </xdr:nvSpPr>
      <xdr:spPr>
        <a:xfrm>
          <a:off x="2641111" y="162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160860</xdr:rowOff>
    </xdr:from>
    <xdr:to>
      <xdr:col>3</xdr:col>
      <xdr:colOff>3175</xdr:colOff>
      <xdr:row>97</xdr:row>
      <xdr:rowOff>91010</xdr:rowOff>
    </xdr:to>
    <xdr:sp macro="" textlink="">
      <xdr:nvSpPr>
        <xdr:cNvPr id="265" name="円/楕円 264"/>
        <xdr:cNvSpPr/>
      </xdr:nvSpPr>
      <xdr:spPr>
        <a:xfrm>
          <a:off x="1968500" y="166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107537</xdr:rowOff>
    </xdr:from>
    <xdr:ext cx="534377" cy="259045"/>
    <xdr:sp macro="" textlink="">
      <xdr:nvSpPr>
        <xdr:cNvPr id="266" name="テキスト ボックス 265"/>
        <xdr:cNvSpPr txBox="1"/>
      </xdr:nvSpPr>
      <xdr:spPr>
        <a:xfrm>
          <a:off x="1752111" y="1639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13528</xdr:rowOff>
    </xdr:from>
    <xdr:to>
      <xdr:col>1</xdr:col>
      <xdr:colOff>485775</xdr:colOff>
      <xdr:row>97</xdr:row>
      <xdr:rowOff>115128</xdr:rowOff>
    </xdr:to>
    <xdr:sp macro="" textlink="">
      <xdr:nvSpPr>
        <xdr:cNvPr id="267" name="円/楕円 266"/>
        <xdr:cNvSpPr/>
      </xdr:nvSpPr>
      <xdr:spPr>
        <a:xfrm>
          <a:off x="1079500" y="1664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131655</xdr:rowOff>
    </xdr:from>
    <xdr:ext cx="534377" cy="259045"/>
    <xdr:sp macro="" textlink="">
      <xdr:nvSpPr>
        <xdr:cNvPr id="268" name="テキスト ボックス 267"/>
        <xdr:cNvSpPr txBox="1"/>
      </xdr:nvSpPr>
      <xdr:spPr>
        <a:xfrm>
          <a:off x="863111" y="1641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108638</xdr:rowOff>
    </xdr:from>
    <xdr:to>
      <xdr:col>15</xdr:col>
      <xdr:colOff>180975</xdr:colOff>
      <xdr:row>35</xdr:row>
      <xdr:rowOff>152876</xdr:rowOff>
    </xdr:to>
    <xdr:cxnSp macro="">
      <xdr:nvCxnSpPr>
        <xdr:cNvPr id="295" name="直線コネクタ 294"/>
        <xdr:cNvCxnSpPr/>
      </xdr:nvCxnSpPr>
      <xdr:spPr>
        <a:xfrm flipV="1">
          <a:off x="9639300" y="6109388"/>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147579</xdr:rowOff>
    </xdr:from>
    <xdr:ext cx="534377" cy="259045"/>
    <xdr:sp macro="" textlink="">
      <xdr:nvSpPr>
        <xdr:cNvPr id="296" name="補助費等平均値テキスト"/>
        <xdr:cNvSpPr txBox="1"/>
      </xdr:nvSpPr>
      <xdr:spPr>
        <a:xfrm>
          <a:off x="10528300" y="614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152876</xdr:rowOff>
    </xdr:from>
    <xdr:to>
      <xdr:col>14</xdr:col>
      <xdr:colOff>28575</xdr:colOff>
      <xdr:row>36</xdr:row>
      <xdr:rowOff>62479</xdr:rowOff>
    </xdr:to>
    <xdr:cxnSp macro="">
      <xdr:nvCxnSpPr>
        <xdr:cNvPr id="298" name="直線コネクタ 297"/>
        <xdr:cNvCxnSpPr/>
      </xdr:nvCxnSpPr>
      <xdr:spPr>
        <a:xfrm flipV="1">
          <a:off x="8750300" y="6153626"/>
          <a:ext cx="889000" cy="8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117409</xdr:rowOff>
    </xdr:from>
    <xdr:ext cx="534377" cy="259045"/>
    <xdr:sp macro="" textlink="">
      <xdr:nvSpPr>
        <xdr:cNvPr id="300" name="テキスト ボックス 299"/>
        <xdr:cNvSpPr txBox="1"/>
      </xdr:nvSpPr>
      <xdr:spPr>
        <a:xfrm>
          <a:off x="9372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62479</xdr:rowOff>
    </xdr:from>
    <xdr:to>
      <xdr:col>12</xdr:col>
      <xdr:colOff>511175</xdr:colOff>
      <xdr:row>36</xdr:row>
      <xdr:rowOff>63284</xdr:rowOff>
    </xdr:to>
    <xdr:cxnSp macro="">
      <xdr:nvCxnSpPr>
        <xdr:cNvPr id="301" name="直線コネクタ 300"/>
        <xdr:cNvCxnSpPr/>
      </xdr:nvCxnSpPr>
      <xdr:spPr>
        <a:xfrm flipV="1">
          <a:off x="7861300" y="6234679"/>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158488</xdr:rowOff>
    </xdr:from>
    <xdr:ext cx="534377" cy="259045"/>
    <xdr:sp macro="" textlink="">
      <xdr:nvSpPr>
        <xdr:cNvPr id="303" name="テキスト ボックス 302"/>
        <xdr:cNvSpPr txBox="1"/>
      </xdr:nvSpPr>
      <xdr:spPr>
        <a:xfrm>
          <a:off x="8483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63284</xdr:rowOff>
    </xdr:from>
    <xdr:to>
      <xdr:col>11</xdr:col>
      <xdr:colOff>307975</xdr:colOff>
      <xdr:row>36</xdr:row>
      <xdr:rowOff>86614</xdr:rowOff>
    </xdr:to>
    <xdr:cxnSp macro="">
      <xdr:nvCxnSpPr>
        <xdr:cNvPr id="304" name="直線コネクタ 303"/>
        <xdr:cNvCxnSpPr/>
      </xdr:nvCxnSpPr>
      <xdr:spPr>
        <a:xfrm flipV="1">
          <a:off x="6972300" y="6235484"/>
          <a:ext cx="889000" cy="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168318</xdr:rowOff>
    </xdr:from>
    <xdr:ext cx="534377" cy="259045"/>
    <xdr:sp macro="" textlink="">
      <xdr:nvSpPr>
        <xdr:cNvPr id="306" name="テキスト ボックス 305"/>
        <xdr:cNvSpPr txBox="1"/>
      </xdr:nvSpPr>
      <xdr:spPr>
        <a:xfrm>
          <a:off x="7594111" y="63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3863</xdr:rowOff>
    </xdr:from>
    <xdr:ext cx="534377" cy="259045"/>
    <xdr:sp macro="" textlink="">
      <xdr:nvSpPr>
        <xdr:cNvPr id="308" name="テキスト ボックス 307"/>
        <xdr:cNvSpPr txBox="1"/>
      </xdr:nvSpPr>
      <xdr:spPr>
        <a:xfrm>
          <a:off x="6705111" y="634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57838</xdr:rowOff>
    </xdr:from>
    <xdr:to>
      <xdr:col>15</xdr:col>
      <xdr:colOff>231775</xdr:colOff>
      <xdr:row>35</xdr:row>
      <xdr:rowOff>159438</xdr:rowOff>
    </xdr:to>
    <xdr:sp macro="" textlink="">
      <xdr:nvSpPr>
        <xdr:cNvPr id="314" name="円/楕円 313"/>
        <xdr:cNvSpPr/>
      </xdr:nvSpPr>
      <xdr:spPr>
        <a:xfrm>
          <a:off x="10426700" y="60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80715</xdr:rowOff>
    </xdr:from>
    <xdr:ext cx="599010" cy="259045"/>
    <xdr:sp macro="" textlink="">
      <xdr:nvSpPr>
        <xdr:cNvPr id="315" name="補助費等該当値テキスト"/>
        <xdr:cNvSpPr txBox="1"/>
      </xdr:nvSpPr>
      <xdr:spPr>
        <a:xfrm>
          <a:off x="10528300" y="591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119,294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102076</xdr:rowOff>
    </xdr:from>
    <xdr:to>
      <xdr:col>14</xdr:col>
      <xdr:colOff>79375</xdr:colOff>
      <xdr:row>36</xdr:row>
      <xdr:rowOff>32226</xdr:rowOff>
    </xdr:to>
    <xdr:sp macro="" textlink="">
      <xdr:nvSpPr>
        <xdr:cNvPr id="316" name="円/楕円 315"/>
        <xdr:cNvSpPr/>
      </xdr:nvSpPr>
      <xdr:spPr>
        <a:xfrm>
          <a:off x="9588500" y="61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48753</xdr:rowOff>
    </xdr:from>
    <xdr:ext cx="599010" cy="259045"/>
    <xdr:sp macro="" textlink="">
      <xdr:nvSpPr>
        <xdr:cNvPr id="317" name="テキスト ボックス 316"/>
        <xdr:cNvSpPr txBox="1"/>
      </xdr:nvSpPr>
      <xdr:spPr>
        <a:xfrm>
          <a:off x="9339794" y="587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11679</xdr:rowOff>
    </xdr:from>
    <xdr:to>
      <xdr:col>12</xdr:col>
      <xdr:colOff>561975</xdr:colOff>
      <xdr:row>36</xdr:row>
      <xdr:rowOff>113279</xdr:rowOff>
    </xdr:to>
    <xdr:sp macro="" textlink="">
      <xdr:nvSpPr>
        <xdr:cNvPr id="318" name="円/楕円 317"/>
        <xdr:cNvSpPr/>
      </xdr:nvSpPr>
      <xdr:spPr>
        <a:xfrm>
          <a:off x="8699500" y="61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129806</xdr:rowOff>
    </xdr:from>
    <xdr:ext cx="534377" cy="259045"/>
    <xdr:sp macro="" textlink="">
      <xdr:nvSpPr>
        <xdr:cNvPr id="319" name="テキスト ボックス 318"/>
        <xdr:cNvSpPr txBox="1"/>
      </xdr:nvSpPr>
      <xdr:spPr>
        <a:xfrm>
          <a:off x="8483111" y="595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12484</xdr:rowOff>
    </xdr:from>
    <xdr:to>
      <xdr:col>11</xdr:col>
      <xdr:colOff>358775</xdr:colOff>
      <xdr:row>36</xdr:row>
      <xdr:rowOff>114084</xdr:rowOff>
    </xdr:to>
    <xdr:sp macro="" textlink="">
      <xdr:nvSpPr>
        <xdr:cNvPr id="320" name="円/楕円 319"/>
        <xdr:cNvSpPr/>
      </xdr:nvSpPr>
      <xdr:spPr>
        <a:xfrm>
          <a:off x="7810500" y="61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130611</xdr:rowOff>
    </xdr:from>
    <xdr:ext cx="534377" cy="259045"/>
    <xdr:sp macro="" textlink="">
      <xdr:nvSpPr>
        <xdr:cNvPr id="321" name="テキスト ボックス 320"/>
        <xdr:cNvSpPr txBox="1"/>
      </xdr:nvSpPr>
      <xdr:spPr>
        <a:xfrm>
          <a:off x="7594111" y="59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91,714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35814</xdr:rowOff>
    </xdr:from>
    <xdr:to>
      <xdr:col>10</xdr:col>
      <xdr:colOff>155575</xdr:colOff>
      <xdr:row>36</xdr:row>
      <xdr:rowOff>137414</xdr:rowOff>
    </xdr:to>
    <xdr:sp macro="" textlink="">
      <xdr:nvSpPr>
        <xdr:cNvPr id="322" name="円/楕円 321"/>
        <xdr:cNvSpPr/>
      </xdr:nvSpPr>
      <xdr:spPr>
        <a:xfrm>
          <a:off x="6921500" y="62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153941</xdr:rowOff>
    </xdr:from>
    <xdr:ext cx="534377" cy="259045"/>
    <xdr:sp macro="" textlink="">
      <xdr:nvSpPr>
        <xdr:cNvPr id="323" name="テキスト ボックス 322"/>
        <xdr:cNvSpPr txBox="1"/>
      </xdr:nvSpPr>
      <xdr:spPr>
        <a:xfrm>
          <a:off x="6705111" y="59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10047</xdr:rowOff>
    </xdr:from>
    <xdr:to>
      <xdr:col>15</xdr:col>
      <xdr:colOff>180975</xdr:colOff>
      <xdr:row>55</xdr:row>
      <xdr:rowOff>41745</xdr:rowOff>
    </xdr:to>
    <xdr:cxnSp macro="">
      <xdr:nvCxnSpPr>
        <xdr:cNvPr id="350" name="直線コネクタ 349"/>
        <xdr:cNvCxnSpPr/>
      </xdr:nvCxnSpPr>
      <xdr:spPr>
        <a:xfrm>
          <a:off x="9639300" y="9439797"/>
          <a:ext cx="838200" cy="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137910</xdr:rowOff>
    </xdr:from>
    <xdr:ext cx="534377" cy="259045"/>
    <xdr:sp macro="" textlink="">
      <xdr:nvSpPr>
        <xdr:cNvPr id="351" name="普通建設事業費平均値テキスト"/>
        <xdr:cNvSpPr txBox="1"/>
      </xdr:nvSpPr>
      <xdr:spPr>
        <a:xfrm>
          <a:off x="10528300" y="9567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59110</xdr:rowOff>
    </xdr:from>
    <xdr:to>
      <xdr:col>14</xdr:col>
      <xdr:colOff>28575</xdr:colOff>
      <xdr:row>55</xdr:row>
      <xdr:rowOff>10047</xdr:rowOff>
    </xdr:to>
    <xdr:cxnSp macro="">
      <xdr:nvCxnSpPr>
        <xdr:cNvPr id="353" name="直線コネクタ 352"/>
        <xdr:cNvCxnSpPr/>
      </xdr:nvCxnSpPr>
      <xdr:spPr>
        <a:xfrm>
          <a:off x="8750300" y="9145960"/>
          <a:ext cx="889000" cy="29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82712</xdr:rowOff>
    </xdr:from>
    <xdr:ext cx="534377" cy="259045"/>
    <xdr:sp macro="" textlink="">
      <xdr:nvSpPr>
        <xdr:cNvPr id="355" name="テキスト ボックス 354"/>
        <xdr:cNvSpPr txBox="1"/>
      </xdr:nvSpPr>
      <xdr:spPr>
        <a:xfrm>
          <a:off x="9372111" y="968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59110</xdr:rowOff>
    </xdr:from>
    <xdr:to>
      <xdr:col>12</xdr:col>
      <xdr:colOff>511175</xdr:colOff>
      <xdr:row>55</xdr:row>
      <xdr:rowOff>60865</xdr:rowOff>
    </xdr:to>
    <xdr:cxnSp macro="">
      <xdr:nvCxnSpPr>
        <xdr:cNvPr id="356" name="直線コネクタ 355"/>
        <xdr:cNvCxnSpPr/>
      </xdr:nvCxnSpPr>
      <xdr:spPr>
        <a:xfrm flipV="1">
          <a:off x="7861300" y="9145960"/>
          <a:ext cx="889000" cy="3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59586</xdr:rowOff>
    </xdr:from>
    <xdr:ext cx="599010" cy="259045"/>
    <xdr:sp macro="" textlink="">
      <xdr:nvSpPr>
        <xdr:cNvPr id="358" name="テキスト ボックス 357"/>
        <xdr:cNvSpPr txBox="1"/>
      </xdr:nvSpPr>
      <xdr:spPr>
        <a:xfrm>
          <a:off x="8450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39623</xdr:rowOff>
    </xdr:from>
    <xdr:to>
      <xdr:col>11</xdr:col>
      <xdr:colOff>307975</xdr:colOff>
      <xdr:row>55</xdr:row>
      <xdr:rowOff>60865</xdr:rowOff>
    </xdr:to>
    <xdr:cxnSp macro="">
      <xdr:nvCxnSpPr>
        <xdr:cNvPr id="359" name="直線コネクタ 358"/>
        <xdr:cNvCxnSpPr/>
      </xdr:nvCxnSpPr>
      <xdr:spPr>
        <a:xfrm>
          <a:off x="6972300" y="9126473"/>
          <a:ext cx="889000" cy="36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155914</xdr:rowOff>
    </xdr:from>
    <xdr:ext cx="599010" cy="259045"/>
    <xdr:sp macro="" textlink="">
      <xdr:nvSpPr>
        <xdr:cNvPr id="361" name="テキスト ボックス 360"/>
        <xdr:cNvSpPr txBox="1"/>
      </xdr:nvSpPr>
      <xdr:spPr>
        <a:xfrm>
          <a:off x="7561794" y="95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162511</xdr:rowOff>
    </xdr:from>
    <xdr:ext cx="534377" cy="259045"/>
    <xdr:sp macro="" textlink="">
      <xdr:nvSpPr>
        <xdr:cNvPr id="363" name="テキスト ボックス 362"/>
        <xdr:cNvSpPr txBox="1"/>
      </xdr:nvSpPr>
      <xdr:spPr>
        <a:xfrm>
          <a:off x="6705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162395</xdr:rowOff>
    </xdr:from>
    <xdr:to>
      <xdr:col>15</xdr:col>
      <xdr:colOff>231775</xdr:colOff>
      <xdr:row>55</xdr:row>
      <xdr:rowOff>92545</xdr:rowOff>
    </xdr:to>
    <xdr:sp macro="" textlink="">
      <xdr:nvSpPr>
        <xdr:cNvPr id="369" name="円/楕円 368"/>
        <xdr:cNvSpPr/>
      </xdr:nvSpPr>
      <xdr:spPr>
        <a:xfrm>
          <a:off x="10426700" y="94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13822</xdr:rowOff>
    </xdr:from>
    <xdr:ext cx="599010" cy="259045"/>
    <xdr:sp macro="" textlink="">
      <xdr:nvSpPr>
        <xdr:cNvPr id="370" name="普通建設事業費該当値テキスト"/>
        <xdr:cNvSpPr txBox="1"/>
      </xdr:nvSpPr>
      <xdr:spPr>
        <a:xfrm>
          <a:off x="10528300" y="927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133,925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130697</xdr:rowOff>
    </xdr:from>
    <xdr:to>
      <xdr:col>14</xdr:col>
      <xdr:colOff>79375</xdr:colOff>
      <xdr:row>55</xdr:row>
      <xdr:rowOff>60847</xdr:rowOff>
    </xdr:to>
    <xdr:sp macro="" textlink="">
      <xdr:nvSpPr>
        <xdr:cNvPr id="371" name="円/楕円 370"/>
        <xdr:cNvSpPr/>
      </xdr:nvSpPr>
      <xdr:spPr>
        <a:xfrm>
          <a:off x="9588500" y="938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77374</xdr:rowOff>
    </xdr:from>
    <xdr:ext cx="599010" cy="259045"/>
    <xdr:sp macro="" textlink="">
      <xdr:nvSpPr>
        <xdr:cNvPr id="372" name="テキスト ボックス 371"/>
        <xdr:cNvSpPr txBox="1"/>
      </xdr:nvSpPr>
      <xdr:spPr>
        <a:xfrm>
          <a:off x="9339794" y="916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140,858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8310</xdr:rowOff>
    </xdr:from>
    <xdr:to>
      <xdr:col>12</xdr:col>
      <xdr:colOff>561975</xdr:colOff>
      <xdr:row>53</xdr:row>
      <xdr:rowOff>109910</xdr:rowOff>
    </xdr:to>
    <xdr:sp macro="" textlink="">
      <xdr:nvSpPr>
        <xdr:cNvPr id="373" name="円/楕円 372"/>
        <xdr:cNvSpPr/>
      </xdr:nvSpPr>
      <xdr:spPr>
        <a:xfrm>
          <a:off x="8699500" y="90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126437</xdr:rowOff>
    </xdr:from>
    <xdr:ext cx="599010" cy="259045"/>
    <xdr:sp macro="" textlink="">
      <xdr:nvSpPr>
        <xdr:cNvPr id="374" name="テキスト ボックス 373"/>
        <xdr:cNvSpPr txBox="1"/>
      </xdr:nvSpPr>
      <xdr:spPr>
        <a:xfrm>
          <a:off x="8450794" y="887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205,127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10065</xdr:rowOff>
    </xdr:from>
    <xdr:to>
      <xdr:col>11</xdr:col>
      <xdr:colOff>358775</xdr:colOff>
      <xdr:row>55</xdr:row>
      <xdr:rowOff>111665</xdr:rowOff>
    </xdr:to>
    <xdr:sp macro="" textlink="">
      <xdr:nvSpPr>
        <xdr:cNvPr id="375" name="円/楕円 374"/>
        <xdr:cNvSpPr/>
      </xdr:nvSpPr>
      <xdr:spPr>
        <a:xfrm>
          <a:off x="7810500" y="94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128192</xdr:rowOff>
    </xdr:from>
    <xdr:ext cx="599010" cy="259045"/>
    <xdr:sp macro="" textlink="">
      <xdr:nvSpPr>
        <xdr:cNvPr id="376" name="テキスト ボックス 375"/>
        <xdr:cNvSpPr txBox="1"/>
      </xdr:nvSpPr>
      <xdr:spPr>
        <a:xfrm>
          <a:off x="7561794" y="921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129,743</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160273</xdr:rowOff>
    </xdr:from>
    <xdr:to>
      <xdr:col>10</xdr:col>
      <xdr:colOff>155575</xdr:colOff>
      <xdr:row>53</xdr:row>
      <xdr:rowOff>90423</xdr:rowOff>
    </xdr:to>
    <xdr:sp macro="" textlink="">
      <xdr:nvSpPr>
        <xdr:cNvPr id="377" name="円/楕円 376"/>
        <xdr:cNvSpPr/>
      </xdr:nvSpPr>
      <xdr:spPr>
        <a:xfrm>
          <a:off x="6921500" y="907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106950</xdr:rowOff>
    </xdr:from>
    <xdr:ext cx="599010" cy="259045"/>
    <xdr:sp macro="" textlink="">
      <xdr:nvSpPr>
        <xdr:cNvPr id="378" name="テキスト ボックス 377"/>
        <xdr:cNvSpPr txBox="1"/>
      </xdr:nvSpPr>
      <xdr:spPr>
        <a:xfrm>
          <a:off x="6672794" y="88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109182</xdr:rowOff>
    </xdr:from>
    <xdr:to>
      <xdr:col>15</xdr:col>
      <xdr:colOff>180975</xdr:colOff>
      <xdr:row>72</xdr:row>
      <xdr:rowOff>136385</xdr:rowOff>
    </xdr:to>
    <xdr:cxnSp macro="">
      <xdr:nvCxnSpPr>
        <xdr:cNvPr id="409" name="直線コネクタ 408"/>
        <xdr:cNvCxnSpPr/>
      </xdr:nvCxnSpPr>
      <xdr:spPr>
        <a:xfrm>
          <a:off x="9639300" y="12110682"/>
          <a:ext cx="838200" cy="37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102384</xdr:rowOff>
    </xdr:from>
    <xdr:ext cx="534377" cy="259045"/>
    <xdr:sp macro="" textlink="">
      <xdr:nvSpPr>
        <xdr:cNvPr id="410" name="普通建設事業費 （ うち新規整備　）平均値テキスト"/>
        <xdr:cNvSpPr txBox="1"/>
      </xdr:nvSpPr>
      <xdr:spPr>
        <a:xfrm>
          <a:off x="10528300" y="131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109182</xdr:rowOff>
    </xdr:from>
    <xdr:to>
      <xdr:col>14</xdr:col>
      <xdr:colOff>28575</xdr:colOff>
      <xdr:row>71</xdr:row>
      <xdr:rowOff>46496</xdr:rowOff>
    </xdr:to>
    <xdr:cxnSp macro="">
      <xdr:nvCxnSpPr>
        <xdr:cNvPr id="412" name="直線コネクタ 411"/>
        <xdr:cNvCxnSpPr/>
      </xdr:nvCxnSpPr>
      <xdr:spPr>
        <a:xfrm flipV="1">
          <a:off x="8750300" y="12110682"/>
          <a:ext cx="889000" cy="10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94840</xdr:rowOff>
    </xdr:from>
    <xdr:ext cx="534377" cy="259045"/>
    <xdr:sp macro="" textlink="">
      <xdr:nvSpPr>
        <xdr:cNvPr id="414" name="テキスト ボックス 413"/>
        <xdr:cNvSpPr txBox="1"/>
      </xdr:nvSpPr>
      <xdr:spPr>
        <a:xfrm>
          <a:off x="9372111" y="131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170769</xdr:rowOff>
    </xdr:from>
    <xdr:ext cx="534377" cy="259045"/>
    <xdr:sp macro="" textlink="">
      <xdr:nvSpPr>
        <xdr:cNvPr id="416" name="テキスト ボックス 415"/>
        <xdr:cNvSpPr txBox="1"/>
      </xdr:nvSpPr>
      <xdr:spPr>
        <a:xfrm>
          <a:off x="8483111" y="130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85585</xdr:rowOff>
    </xdr:from>
    <xdr:to>
      <xdr:col>15</xdr:col>
      <xdr:colOff>231775</xdr:colOff>
      <xdr:row>73</xdr:row>
      <xdr:rowOff>15735</xdr:rowOff>
    </xdr:to>
    <xdr:sp macro="" textlink="">
      <xdr:nvSpPr>
        <xdr:cNvPr id="422" name="円/楕円 421"/>
        <xdr:cNvSpPr/>
      </xdr:nvSpPr>
      <xdr:spPr>
        <a:xfrm>
          <a:off x="10426700" y="124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108462</xdr:rowOff>
    </xdr:from>
    <xdr:ext cx="534377" cy="259045"/>
    <xdr:sp macro="" textlink="">
      <xdr:nvSpPr>
        <xdr:cNvPr id="423" name="普通建設事業費 （ うち新規整備　）該当値テキスト"/>
        <xdr:cNvSpPr txBox="1"/>
      </xdr:nvSpPr>
      <xdr:spPr>
        <a:xfrm>
          <a:off x="10528300" y="1228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71,203</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58382</xdr:rowOff>
    </xdr:from>
    <xdr:to>
      <xdr:col>14</xdr:col>
      <xdr:colOff>79375</xdr:colOff>
      <xdr:row>70</xdr:row>
      <xdr:rowOff>159982</xdr:rowOff>
    </xdr:to>
    <xdr:sp macro="" textlink="">
      <xdr:nvSpPr>
        <xdr:cNvPr id="424" name="円/楕円 423"/>
        <xdr:cNvSpPr/>
      </xdr:nvSpPr>
      <xdr:spPr>
        <a:xfrm>
          <a:off x="9588500" y="120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5059</xdr:rowOff>
    </xdr:from>
    <xdr:ext cx="534377" cy="259045"/>
    <xdr:sp macro="" textlink="">
      <xdr:nvSpPr>
        <xdr:cNvPr id="425" name="テキスト ボックス 424"/>
        <xdr:cNvSpPr txBox="1"/>
      </xdr:nvSpPr>
      <xdr:spPr>
        <a:xfrm>
          <a:off x="9372111" y="1183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93,869</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167146</xdr:rowOff>
    </xdr:from>
    <xdr:to>
      <xdr:col>12</xdr:col>
      <xdr:colOff>561975</xdr:colOff>
      <xdr:row>71</xdr:row>
      <xdr:rowOff>97296</xdr:rowOff>
    </xdr:to>
    <xdr:sp macro="" textlink="">
      <xdr:nvSpPr>
        <xdr:cNvPr id="426" name="円/楕円 425"/>
        <xdr:cNvSpPr/>
      </xdr:nvSpPr>
      <xdr:spPr>
        <a:xfrm>
          <a:off x="8699500" y="121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113823</xdr:rowOff>
    </xdr:from>
    <xdr:ext cx="534377" cy="259045"/>
    <xdr:sp macro="" textlink="">
      <xdr:nvSpPr>
        <xdr:cNvPr id="427" name="テキスト ボックス 426"/>
        <xdr:cNvSpPr txBox="1"/>
      </xdr:nvSpPr>
      <xdr:spPr>
        <a:xfrm>
          <a:off x="8483111" y="1194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146214</xdr:rowOff>
    </xdr:from>
    <xdr:to>
      <xdr:col>15</xdr:col>
      <xdr:colOff>180975</xdr:colOff>
      <xdr:row>97</xdr:row>
      <xdr:rowOff>164762</xdr:rowOff>
    </xdr:to>
    <xdr:cxnSp macro="">
      <xdr:nvCxnSpPr>
        <xdr:cNvPr id="456" name="直線コネクタ 455"/>
        <xdr:cNvCxnSpPr/>
      </xdr:nvCxnSpPr>
      <xdr:spPr>
        <a:xfrm flipV="1">
          <a:off x="9639300" y="16776864"/>
          <a:ext cx="838200" cy="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144992</xdr:rowOff>
    </xdr:from>
    <xdr:ext cx="534377" cy="259045"/>
    <xdr:sp macro="" textlink="">
      <xdr:nvSpPr>
        <xdr:cNvPr id="457" name="普通建設事業費 （ うち更新整備　）平均値テキスト"/>
        <xdr:cNvSpPr txBox="1"/>
      </xdr:nvSpPr>
      <xdr:spPr>
        <a:xfrm>
          <a:off x="10528300" y="16432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4003</xdr:rowOff>
    </xdr:from>
    <xdr:to>
      <xdr:col>14</xdr:col>
      <xdr:colOff>28575</xdr:colOff>
      <xdr:row>97</xdr:row>
      <xdr:rowOff>164762</xdr:rowOff>
    </xdr:to>
    <xdr:cxnSp macro="">
      <xdr:nvCxnSpPr>
        <xdr:cNvPr id="459" name="直線コネクタ 458"/>
        <xdr:cNvCxnSpPr/>
      </xdr:nvCxnSpPr>
      <xdr:spPr>
        <a:xfrm>
          <a:off x="8750300" y="16291753"/>
          <a:ext cx="889000" cy="50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141709</xdr:rowOff>
    </xdr:from>
    <xdr:ext cx="534377" cy="259045"/>
    <xdr:sp macro="" textlink="">
      <xdr:nvSpPr>
        <xdr:cNvPr id="461" name="テキスト ボックス 460"/>
        <xdr:cNvSpPr txBox="1"/>
      </xdr:nvSpPr>
      <xdr:spPr>
        <a:xfrm>
          <a:off x="9372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110417</xdr:rowOff>
    </xdr:from>
    <xdr:ext cx="534377" cy="259045"/>
    <xdr:sp macro="" textlink="">
      <xdr:nvSpPr>
        <xdr:cNvPr id="463" name="テキスト ボックス 462"/>
        <xdr:cNvSpPr txBox="1"/>
      </xdr:nvSpPr>
      <xdr:spPr>
        <a:xfrm>
          <a:off x="8483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95414</xdr:rowOff>
    </xdr:from>
    <xdr:to>
      <xdr:col>15</xdr:col>
      <xdr:colOff>231775</xdr:colOff>
      <xdr:row>98</xdr:row>
      <xdr:rowOff>25564</xdr:rowOff>
    </xdr:to>
    <xdr:sp macro="" textlink="">
      <xdr:nvSpPr>
        <xdr:cNvPr id="469" name="円/楕円 468"/>
        <xdr:cNvSpPr/>
      </xdr:nvSpPr>
      <xdr:spPr>
        <a:xfrm>
          <a:off x="10426700" y="167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73841</xdr:rowOff>
    </xdr:from>
    <xdr:ext cx="534377" cy="259045"/>
    <xdr:sp macro="" textlink="">
      <xdr:nvSpPr>
        <xdr:cNvPr id="470" name="普通建設事業費 （ うち更新整備　）該当値テキスト"/>
        <xdr:cNvSpPr txBox="1"/>
      </xdr:nvSpPr>
      <xdr:spPr>
        <a:xfrm>
          <a:off x="10528300" y="167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113962</xdr:rowOff>
    </xdr:from>
    <xdr:to>
      <xdr:col>14</xdr:col>
      <xdr:colOff>79375</xdr:colOff>
      <xdr:row>98</xdr:row>
      <xdr:rowOff>44112</xdr:rowOff>
    </xdr:to>
    <xdr:sp macro="" textlink="">
      <xdr:nvSpPr>
        <xdr:cNvPr id="471" name="円/楕円 470"/>
        <xdr:cNvSpPr/>
      </xdr:nvSpPr>
      <xdr:spPr>
        <a:xfrm>
          <a:off x="9588500" y="167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35239</xdr:rowOff>
    </xdr:from>
    <xdr:ext cx="534377" cy="259045"/>
    <xdr:sp macro="" textlink="">
      <xdr:nvSpPr>
        <xdr:cNvPr id="472" name="テキスト ボックス 471"/>
        <xdr:cNvSpPr txBox="1"/>
      </xdr:nvSpPr>
      <xdr:spPr>
        <a:xfrm>
          <a:off x="9372111" y="168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124653</xdr:rowOff>
    </xdr:from>
    <xdr:to>
      <xdr:col>12</xdr:col>
      <xdr:colOff>561975</xdr:colOff>
      <xdr:row>95</xdr:row>
      <xdr:rowOff>54803</xdr:rowOff>
    </xdr:to>
    <xdr:sp macro="" textlink="">
      <xdr:nvSpPr>
        <xdr:cNvPr id="473" name="円/楕円 472"/>
        <xdr:cNvSpPr/>
      </xdr:nvSpPr>
      <xdr:spPr>
        <a:xfrm>
          <a:off x="8699500" y="1624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71330</xdr:rowOff>
    </xdr:from>
    <xdr:ext cx="534377" cy="259045"/>
    <xdr:sp macro="" textlink="">
      <xdr:nvSpPr>
        <xdr:cNvPr id="474" name="テキスト ボックス 473"/>
        <xdr:cNvSpPr txBox="1"/>
      </xdr:nvSpPr>
      <xdr:spPr>
        <a:xfrm>
          <a:off x="8483111" y="1601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13012</xdr:rowOff>
    </xdr:from>
    <xdr:to>
      <xdr:col>23</xdr:col>
      <xdr:colOff>517525</xdr:colOff>
      <xdr:row>39</xdr:row>
      <xdr:rowOff>13186</xdr:rowOff>
    </xdr:to>
    <xdr:cxnSp macro="">
      <xdr:nvCxnSpPr>
        <xdr:cNvPr id="505" name="直線コネクタ 504"/>
        <xdr:cNvCxnSpPr/>
      </xdr:nvCxnSpPr>
      <xdr:spPr>
        <a:xfrm flipV="1">
          <a:off x="15481300" y="5156512"/>
          <a:ext cx="838200" cy="15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148828</xdr:rowOff>
    </xdr:from>
    <xdr:ext cx="469744" cy="259045"/>
    <xdr:sp macro="" textlink="">
      <xdr:nvSpPr>
        <xdr:cNvPr id="506" name="災害復旧事業費平均値テキスト"/>
        <xdr:cNvSpPr txBox="1"/>
      </xdr:nvSpPr>
      <xdr:spPr>
        <a:xfrm>
          <a:off x="16370300" y="6663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13186</xdr:rowOff>
    </xdr:from>
    <xdr:to>
      <xdr:col>22</xdr:col>
      <xdr:colOff>365125</xdr:colOff>
      <xdr:row>39</xdr:row>
      <xdr:rowOff>79142</xdr:rowOff>
    </xdr:to>
    <xdr:cxnSp macro="">
      <xdr:nvCxnSpPr>
        <xdr:cNvPr id="508" name="直線コネクタ 507"/>
        <xdr:cNvCxnSpPr/>
      </xdr:nvCxnSpPr>
      <xdr:spPr>
        <a:xfrm flipV="1">
          <a:off x="14592300" y="6699736"/>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94258</xdr:rowOff>
    </xdr:from>
    <xdr:ext cx="469744" cy="259045"/>
    <xdr:sp macro="" textlink="">
      <xdr:nvSpPr>
        <xdr:cNvPr id="510" name="テキスト ボックス 509"/>
        <xdr:cNvSpPr txBox="1"/>
      </xdr:nvSpPr>
      <xdr:spPr>
        <a:xfrm>
          <a:off x="15246427" y="67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144239</xdr:rowOff>
    </xdr:from>
    <xdr:to>
      <xdr:col>21</xdr:col>
      <xdr:colOff>161925</xdr:colOff>
      <xdr:row>39</xdr:row>
      <xdr:rowOff>79142</xdr:rowOff>
    </xdr:to>
    <xdr:cxnSp macro="">
      <xdr:nvCxnSpPr>
        <xdr:cNvPr id="511" name="直線コネクタ 510"/>
        <xdr:cNvCxnSpPr/>
      </xdr:nvCxnSpPr>
      <xdr:spPr>
        <a:xfrm>
          <a:off x="13703300" y="6659339"/>
          <a:ext cx="889000" cy="10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3" name="テキスト ボックス 512"/>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114891</xdr:rowOff>
    </xdr:from>
    <xdr:to>
      <xdr:col>19</xdr:col>
      <xdr:colOff>644525</xdr:colOff>
      <xdr:row>38</xdr:row>
      <xdr:rowOff>144239</xdr:rowOff>
    </xdr:to>
    <xdr:cxnSp macro="">
      <xdr:nvCxnSpPr>
        <xdr:cNvPr id="514" name="直線コネクタ 513"/>
        <xdr:cNvCxnSpPr/>
      </xdr:nvCxnSpPr>
      <xdr:spPr>
        <a:xfrm>
          <a:off x="12814300" y="6458541"/>
          <a:ext cx="889000" cy="20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61666</xdr:rowOff>
    </xdr:from>
    <xdr:ext cx="469744" cy="259045"/>
    <xdr:sp macro="" textlink="">
      <xdr:nvSpPr>
        <xdr:cNvPr id="516" name="テキスト ボックス 515"/>
        <xdr:cNvSpPr txBox="1"/>
      </xdr:nvSpPr>
      <xdr:spPr>
        <a:xfrm>
          <a:off x="13468427" y="67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45838</xdr:rowOff>
    </xdr:from>
    <xdr:ext cx="469744" cy="259045"/>
    <xdr:sp macro="" textlink="">
      <xdr:nvSpPr>
        <xdr:cNvPr id="518" name="テキスト ボックス 517"/>
        <xdr:cNvSpPr txBox="1"/>
      </xdr:nvSpPr>
      <xdr:spPr>
        <a:xfrm>
          <a:off x="12579427" y="673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29</xdr:row>
      <xdr:rowOff>133662</xdr:rowOff>
    </xdr:from>
    <xdr:to>
      <xdr:col>23</xdr:col>
      <xdr:colOff>568325</xdr:colOff>
      <xdr:row>30</xdr:row>
      <xdr:rowOff>63812</xdr:rowOff>
    </xdr:to>
    <xdr:sp macro="" textlink="">
      <xdr:nvSpPr>
        <xdr:cNvPr id="524" name="円/楕円 523"/>
        <xdr:cNvSpPr/>
      </xdr:nvSpPr>
      <xdr:spPr>
        <a:xfrm>
          <a:off x="16268700" y="51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86689</xdr:rowOff>
    </xdr:from>
    <xdr:ext cx="599010" cy="259045"/>
    <xdr:sp macro="" textlink="">
      <xdr:nvSpPr>
        <xdr:cNvPr id="525" name="災害復旧事業費該当値テキスト"/>
        <xdr:cNvSpPr txBox="1"/>
      </xdr:nvSpPr>
      <xdr:spPr>
        <a:xfrm>
          <a:off x="16370300" y="505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133836</xdr:rowOff>
    </xdr:from>
    <xdr:to>
      <xdr:col>22</xdr:col>
      <xdr:colOff>415925</xdr:colOff>
      <xdr:row>39</xdr:row>
      <xdr:rowOff>63986</xdr:rowOff>
    </xdr:to>
    <xdr:sp macro="" textlink="">
      <xdr:nvSpPr>
        <xdr:cNvPr id="526" name="円/楕円 525"/>
        <xdr:cNvSpPr/>
      </xdr:nvSpPr>
      <xdr:spPr>
        <a:xfrm>
          <a:off x="15430500" y="664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80513</xdr:rowOff>
    </xdr:from>
    <xdr:ext cx="469744" cy="259045"/>
    <xdr:sp macro="" textlink="">
      <xdr:nvSpPr>
        <xdr:cNvPr id="527" name="テキスト ボックス 526"/>
        <xdr:cNvSpPr txBox="1"/>
      </xdr:nvSpPr>
      <xdr:spPr>
        <a:xfrm>
          <a:off x="15246427" y="642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28342</xdr:rowOff>
    </xdr:from>
    <xdr:to>
      <xdr:col>21</xdr:col>
      <xdr:colOff>212725</xdr:colOff>
      <xdr:row>39</xdr:row>
      <xdr:rowOff>129942</xdr:rowOff>
    </xdr:to>
    <xdr:sp macro="" textlink="">
      <xdr:nvSpPr>
        <xdr:cNvPr id="528" name="円/楕円 527"/>
        <xdr:cNvSpPr/>
      </xdr:nvSpPr>
      <xdr:spPr>
        <a:xfrm>
          <a:off x="14541500" y="671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121069</xdr:rowOff>
    </xdr:from>
    <xdr:ext cx="469744" cy="259045"/>
    <xdr:sp macro="" textlink="">
      <xdr:nvSpPr>
        <xdr:cNvPr id="529" name="テキスト ボックス 528"/>
        <xdr:cNvSpPr txBox="1"/>
      </xdr:nvSpPr>
      <xdr:spPr>
        <a:xfrm>
          <a:off x="14357427" y="680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93439</xdr:rowOff>
    </xdr:from>
    <xdr:to>
      <xdr:col>20</xdr:col>
      <xdr:colOff>9525</xdr:colOff>
      <xdr:row>39</xdr:row>
      <xdr:rowOff>23589</xdr:rowOff>
    </xdr:to>
    <xdr:sp macro="" textlink="">
      <xdr:nvSpPr>
        <xdr:cNvPr id="530" name="円/楕円 529"/>
        <xdr:cNvSpPr/>
      </xdr:nvSpPr>
      <xdr:spPr>
        <a:xfrm>
          <a:off x="13652500" y="66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40116</xdr:rowOff>
    </xdr:from>
    <xdr:ext cx="534377" cy="259045"/>
    <xdr:sp macro="" textlink="">
      <xdr:nvSpPr>
        <xdr:cNvPr id="531" name="テキスト ボックス 530"/>
        <xdr:cNvSpPr txBox="1"/>
      </xdr:nvSpPr>
      <xdr:spPr>
        <a:xfrm>
          <a:off x="13436111" y="63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64091</xdr:rowOff>
    </xdr:from>
    <xdr:to>
      <xdr:col>18</xdr:col>
      <xdr:colOff>492125</xdr:colOff>
      <xdr:row>37</xdr:row>
      <xdr:rowOff>165691</xdr:rowOff>
    </xdr:to>
    <xdr:sp macro="" textlink="">
      <xdr:nvSpPr>
        <xdr:cNvPr id="532" name="円/楕円 531"/>
        <xdr:cNvSpPr/>
      </xdr:nvSpPr>
      <xdr:spPr>
        <a:xfrm>
          <a:off x="12763500" y="64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10768</xdr:rowOff>
    </xdr:from>
    <xdr:ext cx="534377" cy="259045"/>
    <xdr:sp macro="" textlink="">
      <xdr:nvSpPr>
        <xdr:cNvPr id="533" name="テキスト ボックス 532"/>
        <xdr:cNvSpPr txBox="1"/>
      </xdr:nvSpPr>
      <xdr:spPr>
        <a:xfrm>
          <a:off x="12547111" y="618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162495</xdr:rowOff>
    </xdr:from>
    <xdr:to>
      <xdr:col>23</xdr:col>
      <xdr:colOff>517525</xdr:colOff>
      <xdr:row>74</xdr:row>
      <xdr:rowOff>44450</xdr:rowOff>
    </xdr:to>
    <xdr:cxnSp macro="">
      <xdr:nvCxnSpPr>
        <xdr:cNvPr id="613" name="直線コネクタ 612"/>
        <xdr:cNvCxnSpPr/>
      </xdr:nvCxnSpPr>
      <xdr:spPr>
        <a:xfrm>
          <a:off x="15481300" y="12678345"/>
          <a:ext cx="838200" cy="5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50878</xdr:rowOff>
    </xdr:from>
    <xdr:ext cx="534377" cy="259045"/>
    <xdr:sp macro="" textlink="">
      <xdr:nvSpPr>
        <xdr:cNvPr id="614" name="公債費平均値テキスト"/>
        <xdr:cNvSpPr txBox="1"/>
      </xdr:nvSpPr>
      <xdr:spPr>
        <a:xfrm>
          <a:off x="16370300" y="12738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116786</xdr:rowOff>
    </xdr:from>
    <xdr:to>
      <xdr:col>22</xdr:col>
      <xdr:colOff>365125</xdr:colOff>
      <xdr:row>73</xdr:row>
      <xdr:rowOff>162495</xdr:rowOff>
    </xdr:to>
    <xdr:cxnSp macro="">
      <xdr:nvCxnSpPr>
        <xdr:cNvPr id="616" name="直線コネクタ 615"/>
        <xdr:cNvCxnSpPr/>
      </xdr:nvCxnSpPr>
      <xdr:spPr>
        <a:xfrm>
          <a:off x="14592300" y="12632636"/>
          <a:ext cx="889000" cy="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127623</xdr:rowOff>
    </xdr:from>
    <xdr:ext cx="534377" cy="259045"/>
    <xdr:sp macro="" textlink="">
      <xdr:nvSpPr>
        <xdr:cNvPr id="618" name="テキスト ボックス 617"/>
        <xdr:cNvSpPr txBox="1"/>
      </xdr:nvSpPr>
      <xdr:spPr>
        <a:xfrm>
          <a:off x="15214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93904</xdr:rowOff>
    </xdr:from>
    <xdr:to>
      <xdr:col>21</xdr:col>
      <xdr:colOff>161925</xdr:colOff>
      <xdr:row>73</xdr:row>
      <xdr:rowOff>116786</xdr:rowOff>
    </xdr:to>
    <xdr:cxnSp macro="">
      <xdr:nvCxnSpPr>
        <xdr:cNvPr id="619" name="直線コネクタ 618"/>
        <xdr:cNvCxnSpPr/>
      </xdr:nvCxnSpPr>
      <xdr:spPr>
        <a:xfrm>
          <a:off x="13703300" y="12609754"/>
          <a:ext cx="8890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112023</xdr:rowOff>
    </xdr:from>
    <xdr:ext cx="534377" cy="259045"/>
    <xdr:sp macro="" textlink="">
      <xdr:nvSpPr>
        <xdr:cNvPr id="621" name="テキスト ボックス 620"/>
        <xdr:cNvSpPr txBox="1"/>
      </xdr:nvSpPr>
      <xdr:spPr>
        <a:xfrm>
          <a:off x="14325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70467</xdr:rowOff>
    </xdr:from>
    <xdr:to>
      <xdr:col>19</xdr:col>
      <xdr:colOff>644525</xdr:colOff>
      <xdr:row>73</xdr:row>
      <xdr:rowOff>93904</xdr:rowOff>
    </xdr:to>
    <xdr:cxnSp macro="">
      <xdr:nvCxnSpPr>
        <xdr:cNvPr id="622" name="直線コネクタ 621"/>
        <xdr:cNvCxnSpPr/>
      </xdr:nvCxnSpPr>
      <xdr:spPr>
        <a:xfrm>
          <a:off x="12814300" y="12586317"/>
          <a:ext cx="889000" cy="2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95510</xdr:rowOff>
    </xdr:from>
    <xdr:ext cx="534377" cy="259045"/>
    <xdr:sp macro="" textlink="">
      <xdr:nvSpPr>
        <xdr:cNvPr id="624" name="テキスト ボックス 623"/>
        <xdr:cNvSpPr txBox="1"/>
      </xdr:nvSpPr>
      <xdr:spPr>
        <a:xfrm>
          <a:off x="13436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92451</xdr:rowOff>
    </xdr:from>
    <xdr:ext cx="534377" cy="259045"/>
    <xdr:sp macro="" textlink="">
      <xdr:nvSpPr>
        <xdr:cNvPr id="626" name="テキスト ボックス 625"/>
        <xdr:cNvSpPr txBox="1"/>
      </xdr:nvSpPr>
      <xdr:spPr>
        <a:xfrm>
          <a:off x="12547111" y="127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165100</xdr:rowOff>
    </xdr:from>
    <xdr:to>
      <xdr:col>23</xdr:col>
      <xdr:colOff>568325</xdr:colOff>
      <xdr:row>74</xdr:row>
      <xdr:rowOff>95250</xdr:rowOff>
    </xdr:to>
    <xdr:sp macro="" textlink="">
      <xdr:nvSpPr>
        <xdr:cNvPr id="632" name="円/楕円 631"/>
        <xdr:cNvSpPr/>
      </xdr:nvSpPr>
      <xdr:spPr>
        <a:xfrm>
          <a:off x="16268700" y="126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16527</xdr:rowOff>
    </xdr:from>
    <xdr:ext cx="534377" cy="259045"/>
    <xdr:sp macro="" textlink="">
      <xdr:nvSpPr>
        <xdr:cNvPr id="633" name="公債費該当値テキスト"/>
        <xdr:cNvSpPr txBox="1"/>
      </xdr:nvSpPr>
      <xdr:spPr>
        <a:xfrm>
          <a:off x="16370300" y="1253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83,750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111695</xdr:rowOff>
    </xdr:from>
    <xdr:to>
      <xdr:col>22</xdr:col>
      <xdr:colOff>415925</xdr:colOff>
      <xdr:row>74</xdr:row>
      <xdr:rowOff>41845</xdr:rowOff>
    </xdr:to>
    <xdr:sp macro="" textlink="">
      <xdr:nvSpPr>
        <xdr:cNvPr id="634" name="円/楕円 633"/>
        <xdr:cNvSpPr/>
      </xdr:nvSpPr>
      <xdr:spPr>
        <a:xfrm>
          <a:off x="15430500" y="126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58372</xdr:rowOff>
    </xdr:from>
    <xdr:ext cx="534377" cy="259045"/>
    <xdr:sp macro="" textlink="">
      <xdr:nvSpPr>
        <xdr:cNvPr id="635" name="テキスト ボックス 634"/>
        <xdr:cNvSpPr txBox="1"/>
      </xdr:nvSpPr>
      <xdr:spPr>
        <a:xfrm>
          <a:off x="15214111" y="124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88,656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65986</xdr:rowOff>
    </xdr:from>
    <xdr:to>
      <xdr:col>21</xdr:col>
      <xdr:colOff>212725</xdr:colOff>
      <xdr:row>73</xdr:row>
      <xdr:rowOff>167586</xdr:rowOff>
    </xdr:to>
    <xdr:sp macro="" textlink="">
      <xdr:nvSpPr>
        <xdr:cNvPr id="636" name="円/楕円 635"/>
        <xdr:cNvSpPr/>
      </xdr:nvSpPr>
      <xdr:spPr>
        <a:xfrm>
          <a:off x="14541500" y="125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12663</xdr:rowOff>
    </xdr:from>
    <xdr:ext cx="534377" cy="259045"/>
    <xdr:sp macro="" textlink="">
      <xdr:nvSpPr>
        <xdr:cNvPr id="637" name="テキスト ボックス 636"/>
        <xdr:cNvSpPr txBox="1"/>
      </xdr:nvSpPr>
      <xdr:spPr>
        <a:xfrm>
          <a:off x="14325111" y="123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43104</xdr:rowOff>
    </xdr:from>
    <xdr:to>
      <xdr:col>20</xdr:col>
      <xdr:colOff>9525</xdr:colOff>
      <xdr:row>73</xdr:row>
      <xdr:rowOff>144704</xdr:rowOff>
    </xdr:to>
    <xdr:sp macro="" textlink="">
      <xdr:nvSpPr>
        <xdr:cNvPr id="638" name="円/楕円 637"/>
        <xdr:cNvSpPr/>
      </xdr:nvSpPr>
      <xdr:spPr>
        <a:xfrm>
          <a:off x="13652500" y="125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161231</xdr:rowOff>
    </xdr:from>
    <xdr:ext cx="534377" cy="259045"/>
    <xdr:sp macro="" textlink="">
      <xdr:nvSpPr>
        <xdr:cNvPr id="639" name="テキスト ボックス 638"/>
        <xdr:cNvSpPr txBox="1"/>
      </xdr:nvSpPr>
      <xdr:spPr>
        <a:xfrm>
          <a:off x="13436111" y="123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19667</xdr:rowOff>
    </xdr:from>
    <xdr:to>
      <xdr:col>18</xdr:col>
      <xdr:colOff>492125</xdr:colOff>
      <xdr:row>73</xdr:row>
      <xdr:rowOff>121267</xdr:rowOff>
    </xdr:to>
    <xdr:sp macro="" textlink="">
      <xdr:nvSpPr>
        <xdr:cNvPr id="640" name="円/楕円 639"/>
        <xdr:cNvSpPr/>
      </xdr:nvSpPr>
      <xdr:spPr>
        <a:xfrm>
          <a:off x="12763500" y="125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137794</xdr:rowOff>
    </xdr:from>
    <xdr:ext cx="534377" cy="259045"/>
    <xdr:sp macro="" textlink="">
      <xdr:nvSpPr>
        <xdr:cNvPr id="641" name="テキスト ボックス 640"/>
        <xdr:cNvSpPr txBox="1"/>
      </xdr:nvSpPr>
      <xdr:spPr>
        <a:xfrm>
          <a:off x="12547111" y="1231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83023</xdr:rowOff>
    </xdr:from>
    <xdr:to>
      <xdr:col>23</xdr:col>
      <xdr:colOff>517525</xdr:colOff>
      <xdr:row>98</xdr:row>
      <xdr:rowOff>162461</xdr:rowOff>
    </xdr:to>
    <xdr:cxnSp macro="">
      <xdr:nvCxnSpPr>
        <xdr:cNvPr id="672" name="直線コネクタ 671"/>
        <xdr:cNvCxnSpPr/>
      </xdr:nvCxnSpPr>
      <xdr:spPr>
        <a:xfrm>
          <a:off x="15481300" y="16885123"/>
          <a:ext cx="8382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49728</xdr:rowOff>
    </xdr:from>
    <xdr:ext cx="534377" cy="259045"/>
    <xdr:sp macro="" textlink="">
      <xdr:nvSpPr>
        <xdr:cNvPr id="673" name="積立金平均値テキスト"/>
        <xdr:cNvSpPr txBox="1"/>
      </xdr:nvSpPr>
      <xdr:spPr>
        <a:xfrm>
          <a:off x="16370300" y="1633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83023</xdr:rowOff>
    </xdr:from>
    <xdr:to>
      <xdr:col>22</xdr:col>
      <xdr:colOff>365125</xdr:colOff>
      <xdr:row>99</xdr:row>
      <xdr:rowOff>45484</xdr:rowOff>
    </xdr:to>
    <xdr:cxnSp macro="">
      <xdr:nvCxnSpPr>
        <xdr:cNvPr id="675" name="直線コネクタ 674"/>
        <xdr:cNvCxnSpPr/>
      </xdr:nvCxnSpPr>
      <xdr:spPr>
        <a:xfrm flipV="1">
          <a:off x="14592300" y="16885123"/>
          <a:ext cx="889000" cy="13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2005</xdr:rowOff>
    </xdr:from>
    <xdr:ext cx="534377" cy="259045"/>
    <xdr:sp macro="" textlink="">
      <xdr:nvSpPr>
        <xdr:cNvPr id="677" name="テキスト ボックス 676"/>
        <xdr:cNvSpPr txBox="1"/>
      </xdr:nvSpPr>
      <xdr:spPr>
        <a:xfrm>
          <a:off x="15214111" y="162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93393</xdr:rowOff>
    </xdr:from>
    <xdr:to>
      <xdr:col>21</xdr:col>
      <xdr:colOff>161925</xdr:colOff>
      <xdr:row>99</xdr:row>
      <xdr:rowOff>45484</xdr:rowOff>
    </xdr:to>
    <xdr:cxnSp macro="">
      <xdr:nvCxnSpPr>
        <xdr:cNvPr id="678" name="直線コネクタ 677"/>
        <xdr:cNvCxnSpPr/>
      </xdr:nvCxnSpPr>
      <xdr:spPr>
        <a:xfrm>
          <a:off x="13703300" y="16895493"/>
          <a:ext cx="889000" cy="12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95797</xdr:rowOff>
    </xdr:from>
    <xdr:ext cx="534377" cy="259045"/>
    <xdr:sp macro="" textlink="">
      <xdr:nvSpPr>
        <xdr:cNvPr id="680" name="テキスト ボックス 679"/>
        <xdr:cNvSpPr txBox="1"/>
      </xdr:nvSpPr>
      <xdr:spPr>
        <a:xfrm>
          <a:off x="14325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93393</xdr:rowOff>
    </xdr:from>
    <xdr:to>
      <xdr:col>19</xdr:col>
      <xdr:colOff>644525</xdr:colOff>
      <xdr:row>98</xdr:row>
      <xdr:rowOff>170137</xdr:rowOff>
    </xdr:to>
    <xdr:cxnSp macro="">
      <xdr:nvCxnSpPr>
        <xdr:cNvPr id="681" name="直線コネクタ 680"/>
        <xdr:cNvCxnSpPr/>
      </xdr:nvCxnSpPr>
      <xdr:spPr>
        <a:xfrm flipV="1">
          <a:off x="12814300" y="1689549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160735</xdr:rowOff>
    </xdr:from>
    <xdr:ext cx="534377" cy="259045"/>
    <xdr:sp macro="" textlink="">
      <xdr:nvSpPr>
        <xdr:cNvPr id="683" name="テキスト ボックス 682"/>
        <xdr:cNvSpPr txBox="1"/>
      </xdr:nvSpPr>
      <xdr:spPr>
        <a:xfrm>
          <a:off x="13436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54126</xdr:rowOff>
    </xdr:from>
    <xdr:ext cx="534377" cy="259045"/>
    <xdr:sp macro="" textlink="">
      <xdr:nvSpPr>
        <xdr:cNvPr id="685" name="テキスト ボックス 684"/>
        <xdr:cNvSpPr txBox="1"/>
      </xdr:nvSpPr>
      <xdr:spPr>
        <a:xfrm>
          <a:off x="12547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111661</xdr:rowOff>
    </xdr:from>
    <xdr:to>
      <xdr:col>23</xdr:col>
      <xdr:colOff>568325</xdr:colOff>
      <xdr:row>99</xdr:row>
      <xdr:rowOff>41811</xdr:rowOff>
    </xdr:to>
    <xdr:sp macro="" textlink="">
      <xdr:nvSpPr>
        <xdr:cNvPr id="691" name="円/楕円 690"/>
        <xdr:cNvSpPr/>
      </xdr:nvSpPr>
      <xdr:spPr>
        <a:xfrm>
          <a:off x="16268700" y="169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26588</xdr:rowOff>
    </xdr:from>
    <xdr:ext cx="469744" cy="259045"/>
    <xdr:sp macro="" textlink="">
      <xdr:nvSpPr>
        <xdr:cNvPr id="692" name="積立金該当値テキスト"/>
        <xdr:cNvSpPr txBox="1"/>
      </xdr:nvSpPr>
      <xdr:spPr>
        <a:xfrm>
          <a:off x="16370300" y="168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32223</xdr:rowOff>
    </xdr:from>
    <xdr:to>
      <xdr:col>22</xdr:col>
      <xdr:colOff>415925</xdr:colOff>
      <xdr:row>98</xdr:row>
      <xdr:rowOff>133823</xdr:rowOff>
    </xdr:to>
    <xdr:sp macro="" textlink="">
      <xdr:nvSpPr>
        <xdr:cNvPr id="693" name="円/楕円 692"/>
        <xdr:cNvSpPr/>
      </xdr:nvSpPr>
      <xdr:spPr>
        <a:xfrm>
          <a:off x="15430500" y="168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124950</xdr:rowOff>
    </xdr:from>
    <xdr:ext cx="534377" cy="259045"/>
    <xdr:sp macro="" textlink="">
      <xdr:nvSpPr>
        <xdr:cNvPr id="694" name="テキスト ボックス 693"/>
        <xdr:cNvSpPr txBox="1"/>
      </xdr:nvSpPr>
      <xdr:spPr>
        <a:xfrm>
          <a:off x="15214111" y="1692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166134</xdr:rowOff>
    </xdr:from>
    <xdr:to>
      <xdr:col>21</xdr:col>
      <xdr:colOff>212725</xdr:colOff>
      <xdr:row>99</xdr:row>
      <xdr:rowOff>96284</xdr:rowOff>
    </xdr:to>
    <xdr:sp macro="" textlink="">
      <xdr:nvSpPr>
        <xdr:cNvPr id="695" name="円/楕円 694"/>
        <xdr:cNvSpPr/>
      </xdr:nvSpPr>
      <xdr:spPr>
        <a:xfrm>
          <a:off x="14541500" y="169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87411</xdr:rowOff>
    </xdr:from>
    <xdr:ext cx="469744" cy="259045"/>
    <xdr:sp macro="" textlink="">
      <xdr:nvSpPr>
        <xdr:cNvPr id="696" name="テキスト ボックス 695"/>
        <xdr:cNvSpPr txBox="1"/>
      </xdr:nvSpPr>
      <xdr:spPr>
        <a:xfrm>
          <a:off x="14357427" y="170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42593</xdr:rowOff>
    </xdr:from>
    <xdr:to>
      <xdr:col>20</xdr:col>
      <xdr:colOff>9525</xdr:colOff>
      <xdr:row>98</xdr:row>
      <xdr:rowOff>144193</xdr:rowOff>
    </xdr:to>
    <xdr:sp macro="" textlink="">
      <xdr:nvSpPr>
        <xdr:cNvPr id="697" name="円/楕円 696"/>
        <xdr:cNvSpPr/>
      </xdr:nvSpPr>
      <xdr:spPr>
        <a:xfrm>
          <a:off x="13652500" y="1684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135320</xdr:rowOff>
    </xdr:from>
    <xdr:ext cx="534377" cy="259045"/>
    <xdr:sp macro="" textlink="">
      <xdr:nvSpPr>
        <xdr:cNvPr id="698" name="テキスト ボックス 697"/>
        <xdr:cNvSpPr txBox="1"/>
      </xdr:nvSpPr>
      <xdr:spPr>
        <a:xfrm>
          <a:off x="13436111" y="1693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119337</xdr:rowOff>
    </xdr:from>
    <xdr:to>
      <xdr:col>18</xdr:col>
      <xdr:colOff>492125</xdr:colOff>
      <xdr:row>99</xdr:row>
      <xdr:rowOff>49487</xdr:rowOff>
    </xdr:to>
    <xdr:sp macro="" textlink="">
      <xdr:nvSpPr>
        <xdr:cNvPr id="699" name="円/楕円 698"/>
        <xdr:cNvSpPr/>
      </xdr:nvSpPr>
      <xdr:spPr>
        <a:xfrm>
          <a:off x="12763500" y="169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40614</xdr:rowOff>
    </xdr:from>
    <xdr:ext cx="469744" cy="259045"/>
    <xdr:sp macro="" textlink="">
      <xdr:nvSpPr>
        <xdr:cNvPr id="700" name="テキスト ボックス 699"/>
        <xdr:cNvSpPr txBox="1"/>
      </xdr:nvSpPr>
      <xdr:spPr>
        <a:xfrm>
          <a:off x="12579427" y="170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1" name="直線コネクタ 73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2" name="投資及び出資金平均値テキスト"/>
        <xdr:cNvSpPr txBox="1"/>
      </xdr:nvSpPr>
      <xdr:spPr>
        <a:xfrm>
          <a:off x="22212300" y="633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4" name="直線コネクタ 73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118091</xdr:rowOff>
    </xdr:from>
    <xdr:ext cx="469744" cy="259045"/>
    <xdr:sp macro="" textlink="">
      <xdr:nvSpPr>
        <xdr:cNvPr id="736" name="テキスト ボックス 735"/>
        <xdr:cNvSpPr txBox="1"/>
      </xdr:nvSpPr>
      <xdr:spPr>
        <a:xfrm>
          <a:off x="21088427"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7" name="直線コネクタ 73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142801</xdr:rowOff>
    </xdr:from>
    <xdr:ext cx="469744" cy="259045"/>
    <xdr:sp macro="" textlink="">
      <xdr:nvSpPr>
        <xdr:cNvPr id="739" name="テキスト ボックス 738"/>
        <xdr:cNvSpPr txBox="1"/>
      </xdr:nvSpPr>
      <xdr:spPr>
        <a:xfrm>
          <a:off x="201994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0" name="直線コネクタ 73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77596</xdr:rowOff>
    </xdr:from>
    <xdr:ext cx="469744" cy="259045"/>
    <xdr:sp macro="" textlink="">
      <xdr:nvSpPr>
        <xdr:cNvPr id="742" name="テキスト ボックス 741"/>
        <xdr:cNvSpPr txBox="1"/>
      </xdr:nvSpPr>
      <xdr:spPr>
        <a:xfrm>
          <a:off x="19310427" y="624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87284</xdr:rowOff>
    </xdr:from>
    <xdr:ext cx="469744" cy="259045"/>
    <xdr:sp macro="" textlink="">
      <xdr:nvSpPr>
        <xdr:cNvPr id="744" name="テキスト ボックス 743"/>
        <xdr:cNvSpPr txBox="1"/>
      </xdr:nvSpPr>
      <xdr:spPr>
        <a:xfrm>
          <a:off x="18421427" y="62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0" name="円/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2" name="円/楕円 75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3" name="テキスト ボックス 75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4" name="円/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5" name="テキスト ボックス 75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6" name="円/楕円 75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7" name="テキスト ボックス 75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8" name="円/楕円 75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9" name="テキスト ボックス 75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116566</xdr:rowOff>
    </xdr:from>
    <xdr:to>
      <xdr:col>32</xdr:col>
      <xdr:colOff>187325</xdr:colOff>
      <xdr:row>58</xdr:row>
      <xdr:rowOff>130876</xdr:rowOff>
    </xdr:to>
    <xdr:cxnSp macro="">
      <xdr:nvCxnSpPr>
        <xdr:cNvPr id="786" name="直線コネクタ 785"/>
        <xdr:cNvCxnSpPr/>
      </xdr:nvCxnSpPr>
      <xdr:spPr>
        <a:xfrm flipV="1">
          <a:off x="21323300" y="10060666"/>
          <a:ext cx="8382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7" name="貸付金平均値テキスト"/>
        <xdr:cNvSpPr txBox="1"/>
      </xdr:nvSpPr>
      <xdr:spPr>
        <a:xfrm>
          <a:off x="22212300" y="971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127310</xdr:rowOff>
    </xdr:from>
    <xdr:to>
      <xdr:col>31</xdr:col>
      <xdr:colOff>34925</xdr:colOff>
      <xdr:row>58</xdr:row>
      <xdr:rowOff>130876</xdr:rowOff>
    </xdr:to>
    <xdr:cxnSp macro="">
      <xdr:nvCxnSpPr>
        <xdr:cNvPr id="789" name="直線コネクタ 788"/>
        <xdr:cNvCxnSpPr/>
      </xdr:nvCxnSpPr>
      <xdr:spPr>
        <a:xfrm>
          <a:off x="20434300" y="10071410"/>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91" name="テキスト ボックス 790"/>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125481</xdr:rowOff>
    </xdr:from>
    <xdr:to>
      <xdr:col>29</xdr:col>
      <xdr:colOff>517525</xdr:colOff>
      <xdr:row>58</xdr:row>
      <xdr:rowOff>127310</xdr:rowOff>
    </xdr:to>
    <xdr:cxnSp macro="">
      <xdr:nvCxnSpPr>
        <xdr:cNvPr id="792" name="直線コネクタ 791"/>
        <xdr:cNvCxnSpPr/>
      </xdr:nvCxnSpPr>
      <xdr:spPr>
        <a:xfrm>
          <a:off x="19545300" y="1006958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26296</xdr:rowOff>
    </xdr:from>
    <xdr:ext cx="469744" cy="259045"/>
    <xdr:sp macro="" textlink="">
      <xdr:nvSpPr>
        <xdr:cNvPr id="794" name="テキスト ボックス 793"/>
        <xdr:cNvSpPr txBox="1"/>
      </xdr:nvSpPr>
      <xdr:spPr>
        <a:xfrm>
          <a:off x="20199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68194</xdr:rowOff>
    </xdr:from>
    <xdr:to>
      <xdr:col>28</xdr:col>
      <xdr:colOff>314325</xdr:colOff>
      <xdr:row>58</xdr:row>
      <xdr:rowOff>125481</xdr:rowOff>
    </xdr:to>
    <xdr:cxnSp macro="">
      <xdr:nvCxnSpPr>
        <xdr:cNvPr id="795" name="直線コネクタ 794"/>
        <xdr:cNvCxnSpPr/>
      </xdr:nvCxnSpPr>
      <xdr:spPr>
        <a:xfrm>
          <a:off x="18656300" y="10012294"/>
          <a:ext cx="8890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19300</xdr:rowOff>
    </xdr:from>
    <xdr:ext cx="469744" cy="259045"/>
    <xdr:sp macro="" textlink="">
      <xdr:nvSpPr>
        <xdr:cNvPr id="797" name="テキスト ボックス 796"/>
        <xdr:cNvSpPr txBox="1"/>
      </xdr:nvSpPr>
      <xdr:spPr>
        <a:xfrm>
          <a:off x="19310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135749</xdr:rowOff>
    </xdr:from>
    <xdr:ext cx="469744" cy="259045"/>
    <xdr:sp macro="" textlink="">
      <xdr:nvSpPr>
        <xdr:cNvPr id="799" name="テキスト ボックス 798"/>
        <xdr:cNvSpPr txBox="1"/>
      </xdr:nvSpPr>
      <xdr:spPr>
        <a:xfrm>
          <a:off x="18421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65766</xdr:rowOff>
    </xdr:from>
    <xdr:to>
      <xdr:col>32</xdr:col>
      <xdr:colOff>238125</xdr:colOff>
      <xdr:row>58</xdr:row>
      <xdr:rowOff>167366</xdr:rowOff>
    </xdr:to>
    <xdr:sp macro="" textlink="">
      <xdr:nvSpPr>
        <xdr:cNvPr id="805" name="円/楕円 804"/>
        <xdr:cNvSpPr/>
      </xdr:nvSpPr>
      <xdr:spPr>
        <a:xfrm>
          <a:off x="22110700" y="1000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152143</xdr:rowOff>
    </xdr:from>
    <xdr:ext cx="378565" cy="259045"/>
    <xdr:sp macro="" textlink="">
      <xdr:nvSpPr>
        <xdr:cNvPr id="806" name="貸付金該当値テキスト"/>
        <xdr:cNvSpPr txBox="1"/>
      </xdr:nvSpPr>
      <xdr:spPr>
        <a:xfrm>
          <a:off x="22212300" y="992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80076</xdr:rowOff>
    </xdr:from>
    <xdr:to>
      <xdr:col>31</xdr:col>
      <xdr:colOff>85725</xdr:colOff>
      <xdr:row>59</xdr:row>
      <xdr:rowOff>10226</xdr:rowOff>
    </xdr:to>
    <xdr:sp macro="" textlink="">
      <xdr:nvSpPr>
        <xdr:cNvPr id="807" name="円/楕円 806"/>
        <xdr:cNvSpPr/>
      </xdr:nvSpPr>
      <xdr:spPr>
        <a:xfrm>
          <a:off x="21272500" y="100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1353</xdr:rowOff>
    </xdr:from>
    <xdr:ext cx="378565" cy="259045"/>
    <xdr:sp macro="" textlink="">
      <xdr:nvSpPr>
        <xdr:cNvPr id="808" name="テキスト ボックス 807"/>
        <xdr:cNvSpPr txBox="1"/>
      </xdr:nvSpPr>
      <xdr:spPr>
        <a:xfrm>
          <a:off x="21134017" y="10116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76510</xdr:rowOff>
    </xdr:from>
    <xdr:to>
      <xdr:col>29</xdr:col>
      <xdr:colOff>568325</xdr:colOff>
      <xdr:row>59</xdr:row>
      <xdr:rowOff>6660</xdr:rowOff>
    </xdr:to>
    <xdr:sp macro="" textlink="">
      <xdr:nvSpPr>
        <xdr:cNvPr id="809" name="円/楕円 808"/>
        <xdr:cNvSpPr/>
      </xdr:nvSpPr>
      <xdr:spPr>
        <a:xfrm>
          <a:off x="20383500" y="100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169237</xdr:rowOff>
    </xdr:from>
    <xdr:ext cx="378565" cy="259045"/>
    <xdr:sp macro="" textlink="">
      <xdr:nvSpPr>
        <xdr:cNvPr id="810" name="テキスト ボックス 809"/>
        <xdr:cNvSpPr txBox="1"/>
      </xdr:nvSpPr>
      <xdr:spPr>
        <a:xfrm>
          <a:off x="20245017" y="10113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74681</xdr:rowOff>
    </xdr:from>
    <xdr:to>
      <xdr:col>28</xdr:col>
      <xdr:colOff>365125</xdr:colOff>
      <xdr:row>59</xdr:row>
      <xdr:rowOff>4831</xdr:rowOff>
    </xdr:to>
    <xdr:sp macro="" textlink="">
      <xdr:nvSpPr>
        <xdr:cNvPr id="811" name="円/楕円 810"/>
        <xdr:cNvSpPr/>
      </xdr:nvSpPr>
      <xdr:spPr>
        <a:xfrm>
          <a:off x="19494500" y="100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167408</xdr:rowOff>
    </xdr:from>
    <xdr:ext cx="378565" cy="259045"/>
    <xdr:sp macro="" textlink="">
      <xdr:nvSpPr>
        <xdr:cNvPr id="812" name="テキスト ボックス 811"/>
        <xdr:cNvSpPr txBox="1"/>
      </xdr:nvSpPr>
      <xdr:spPr>
        <a:xfrm>
          <a:off x="19356017" y="1011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17394</xdr:rowOff>
    </xdr:from>
    <xdr:to>
      <xdr:col>27</xdr:col>
      <xdr:colOff>161925</xdr:colOff>
      <xdr:row>58</xdr:row>
      <xdr:rowOff>118994</xdr:rowOff>
    </xdr:to>
    <xdr:sp macro="" textlink="">
      <xdr:nvSpPr>
        <xdr:cNvPr id="813" name="円/楕円 812"/>
        <xdr:cNvSpPr/>
      </xdr:nvSpPr>
      <xdr:spPr>
        <a:xfrm>
          <a:off x="186055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110121</xdr:rowOff>
    </xdr:from>
    <xdr:ext cx="469744" cy="259045"/>
    <xdr:sp macro="" textlink="">
      <xdr:nvSpPr>
        <xdr:cNvPr id="814" name="テキスト ボックス 813"/>
        <xdr:cNvSpPr txBox="1"/>
      </xdr:nvSpPr>
      <xdr:spPr>
        <a:xfrm>
          <a:off x="18421427" y="100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65764</xdr:rowOff>
    </xdr:from>
    <xdr:to>
      <xdr:col>32</xdr:col>
      <xdr:colOff>187325</xdr:colOff>
      <xdr:row>75</xdr:row>
      <xdr:rowOff>78925</xdr:rowOff>
    </xdr:to>
    <xdr:cxnSp macro="">
      <xdr:nvCxnSpPr>
        <xdr:cNvPr id="846" name="直線コネクタ 845"/>
        <xdr:cNvCxnSpPr/>
      </xdr:nvCxnSpPr>
      <xdr:spPr>
        <a:xfrm flipV="1">
          <a:off x="21323300" y="12924514"/>
          <a:ext cx="8382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47733</xdr:rowOff>
    </xdr:from>
    <xdr:ext cx="534377" cy="259045"/>
    <xdr:sp macro="" textlink="">
      <xdr:nvSpPr>
        <xdr:cNvPr id="847" name="繰出金平均値テキスト"/>
        <xdr:cNvSpPr txBox="1"/>
      </xdr:nvSpPr>
      <xdr:spPr>
        <a:xfrm>
          <a:off x="22212300" y="1307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78925</xdr:rowOff>
    </xdr:from>
    <xdr:to>
      <xdr:col>31</xdr:col>
      <xdr:colOff>34925</xdr:colOff>
      <xdr:row>75</xdr:row>
      <xdr:rowOff>130246</xdr:rowOff>
    </xdr:to>
    <xdr:cxnSp macro="">
      <xdr:nvCxnSpPr>
        <xdr:cNvPr id="849" name="直線コネクタ 848"/>
        <xdr:cNvCxnSpPr/>
      </xdr:nvCxnSpPr>
      <xdr:spPr>
        <a:xfrm flipV="1">
          <a:off x="20434300" y="12937675"/>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126616</xdr:rowOff>
    </xdr:from>
    <xdr:ext cx="534377" cy="259045"/>
    <xdr:sp macro="" textlink="">
      <xdr:nvSpPr>
        <xdr:cNvPr id="851" name="テキスト ボックス 850"/>
        <xdr:cNvSpPr txBox="1"/>
      </xdr:nvSpPr>
      <xdr:spPr>
        <a:xfrm>
          <a:off x="21056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130246</xdr:rowOff>
    </xdr:from>
    <xdr:to>
      <xdr:col>29</xdr:col>
      <xdr:colOff>517525</xdr:colOff>
      <xdr:row>76</xdr:row>
      <xdr:rowOff>57959</xdr:rowOff>
    </xdr:to>
    <xdr:cxnSp macro="">
      <xdr:nvCxnSpPr>
        <xdr:cNvPr id="852" name="直線コネクタ 851"/>
        <xdr:cNvCxnSpPr/>
      </xdr:nvCxnSpPr>
      <xdr:spPr>
        <a:xfrm flipV="1">
          <a:off x="19545300" y="12988996"/>
          <a:ext cx="889000" cy="9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160204</xdr:rowOff>
    </xdr:from>
    <xdr:ext cx="534377" cy="259045"/>
    <xdr:sp macro="" textlink="">
      <xdr:nvSpPr>
        <xdr:cNvPr id="854" name="テキスト ボックス 853"/>
        <xdr:cNvSpPr txBox="1"/>
      </xdr:nvSpPr>
      <xdr:spPr>
        <a:xfrm>
          <a:off x="20167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57959</xdr:rowOff>
    </xdr:from>
    <xdr:to>
      <xdr:col>28</xdr:col>
      <xdr:colOff>314325</xdr:colOff>
      <xdr:row>76</xdr:row>
      <xdr:rowOff>105639</xdr:rowOff>
    </xdr:to>
    <xdr:cxnSp macro="">
      <xdr:nvCxnSpPr>
        <xdr:cNvPr id="855" name="直線コネクタ 854"/>
        <xdr:cNvCxnSpPr/>
      </xdr:nvCxnSpPr>
      <xdr:spPr>
        <a:xfrm flipV="1">
          <a:off x="18656300" y="13088159"/>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29836</xdr:rowOff>
    </xdr:from>
    <xdr:ext cx="534377" cy="259045"/>
    <xdr:sp macro="" textlink="">
      <xdr:nvSpPr>
        <xdr:cNvPr id="857" name="テキスト ボックス 856"/>
        <xdr:cNvSpPr txBox="1"/>
      </xdr:nvSpPr>
      <xdr:spPr>
        <a:xfrm>
          <a:off x="19278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59554</xdr:rowOff>
    </xdr:from>
    <xdr:ext cx="534377" cy="259045"/>
    <xdr:sp macro="" textlink="">
      <xdr:nvSpPr>
        <xdr:cNvPr id="859" name="テキスト ボックス 858"/>
        <xdr:cNvSpPr txBox="1"/>
      </xdr:nvSpPr>
      <xdr:spPr>
        <a:xfrm>
          <a:off x="18389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14964</xdr:rowOff>
    </xdr:from>
    <xdr:to>
      <xdr:col>32</xdr:col>
      <xdr:colOff>238125</xdr:colOff>
      <xdr:row>75</xdr:row>
      <xdr:rowOff>116564</xdr:rowOff>
    </xdr:to>
    <xdr:sp macro="" textlink="">
      <xdr:nvSpPr>
        <xdr:cNvPr id="865" name="円/楕円 864"/>
        <xdr:cNvSpPr/>
      </xdr:nvSpPr>
      <xdr:spPr>
        <a:xfrm>
          <a:off x="22110700" y="128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37841</xdr:rowOff>
    </xdr:from>
    <xdr:ext cx="534377" cy="259045"/>
    <xdr:sp macro="" textlink="">
      <xdr:nvSpPr>
        <xdr:cNvPr id="866" name="繰出金該当値テキスト"/>
        <xdr:cNvSpPr txBox="1"/>
      </xdr:nvSpPr>
      <xdr:spPr>
        <a:xfrm>
          <a:off x="22212300" y="127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84,028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28125</xdr:rowOff>
    </xdr:from>
    <xdr:to>
      <xdr:col>31</xdr:col>
      <xdr:colOff>85725</xdr:colOff>
      <xdr:row>75</xdr:row>
      <xdr:rowOff>129725</xdr:rowOff>
    </xdr:to>
    <xdr:sp macro="" textlink="">
      <xdr:nvSpPr>
        <xdr:cNvPr id="867" name="円/楕円 866"/>
        <xdr:cNvSpPr/>
      </xdr:nvSpPr>
      <xdr:spPr>
        <a:xfrm>
          <a:off x="21272500" y="128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146252</xdr:rowOff>
    </xdr:from>
    <xdr:ext cx="534377" cy="259045"/>
    <xdr:sp macro="" textlink="">
      <xdr:nvSpPr>
        <xdr:cNvPr id="868" name="テキスト ボックス 867"/>
        <xdr:cNvSpPr txBox="1"/>
      </xdr:nvSpPr>
      <xdr:spPr>
        <a:xfrm>
          <a:off x="21056111" y="1266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83,222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79446</xdr:rowOff>
    </xdr:from>
    <xdr:to>
      <xdr:col>29</xdr:col>
      <xdr:colOff>568325</xdr:colOff>
      <xdr:row>76</xdr:row>
      <xdr:rowOff>9596</xdr:rowOff>
    </xdr:to>
    <xdr:sp macro="" textlink="">
      <xdr:nvSpPr>
        <xdr:cNvPr id="869" name="円/楕円 868"/>
        <xdr:cNvSpPr/>
      </xdr:nvSpPr>
      <xdr:spPr>
        <a:xfrm>
          <a:off x="20383500" y="1293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26123</xdr:rowOff>
    </xdr:from>
    <xdr:ext cx="534377" cy="259045"/>
    <xdr:sp macro="" textlink="">
      <xdr:nvSpPr>
        <xdr:cNvPr id="870" name="テキスト ボックス 869"/>
        <xdr:cNvSpPr txBox="1"/>
      </xdr:nvSpPr>
      <xdr:spPr>
        <a:xfrm>
          <a:off x="20167111" y="127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7159</xdr:rowOff>
    </xdr:from>
    <xdr:to>
      <xdr:col>28</xdr:col>
      <xdr:colOff>365125</xdr:colOff>
      <xdr:row>76</xdr:row>
      <xdr:rowOff>108759</xdr:rowOff>
    </xdr:to>
    <xdr:sp macro="" textlink="">
      <xdr:nvSpPr>
        <xdr:cNvPr id="871" name="円/楕円 870"/>
        <xdr:cNvSpPr/>
      </xdr:nvSpPr>
      <xdr:spPr>
        <a:xfrm>
          <a:off x="19494500" y="130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125286</xdr:rowOff>
    </xdr:from>
    <xdr:ext cx="534377" cy="259045"/>
    <xdr:sp macro="" textlink="">
      <xdr:nvSpPr>
        <xdr:cNvPr id="872" name="テキスト ボックス 871"/>
        <xdr:cNvSpPr txBox="1"/>
      </xdr:nvSpPr>
      <xdr:spPr>
        <a:xfrm>
          <a:off x="19278111" y="128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54839</xdr:rowOff>
    </xdr:from>
    <xdr:to>
      <xdr:col>27</xdr:col>
      <xdr:colOff>161925</xdr:colOff>
      <xdr:row>76</xdr:row>
      <xdr:rowOff>156439</xdr:rowOff>
    </xdr:to>
    <xdr:sp macro="" textlink="">
      <xdr:nvSpPr>
        <xdr:cNvPr id="873" name="円/楕円 872"/>
        <xdr:cNvSpPr/>
      </xdr:nvSpPr>
      <xdr:spPr>
        <a:xfrm>
          <a:off x="18605500" y="130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1516</xdr:rowOff>
    </xdr:from>
    <xdr:ext cx="534377" cy="259045"/>
    <xdr:sp macro="" textlink="">
      <xdr:nvSpPr>
        <xdr:cNvPr id="874" name="テキスト ボックス 873"/>
        <xdr:cNvSpPr txBox="1"/>
      </xdr:nvSpPr>
      <xdr:spPr>
        <a:xfrm>
          <a:off x="18389111" y="12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歳出総決算額は、住民一人当たり</a:t>
          </a:r>
          <a:r>
            <a:rPr kumimoji="1" lang="en-US" altLang="ja-JP" sz="1300">
              <a:latin typeface="ＭＳ Ｐゴシック"/>
            </a:rPr>
            <a:t>935,506</a:t>
          </a:r>
          <a:r>
            <a:rPr kumimoji="1" lang="ja-JP" altLang="en-US" sz="1300">
              <a:latin typeface="ＭＳ Ｐゴシック"/>
            </a:rPr>
            <a:t>円となっており、平成</a:t>
          </a:r>
          <a:r>
            <a:rPr kumimoji="1" lang="en-US" altLang="ja-JP" sz="1300">
              <a:latin typeface="ＭＳ Ｐゴシック"/>
            </a:rPr>
            <a:t>27</a:t>
          </a:r>
          <a:r>
            <a:rPr kumimoji="1" lang="ja-JP" altLang="en-US" sz="1300">
              <a:latin typeface="ＭＳ Ｐゴシック"/>
            </a:rPr>
            <a:t>年度決算より</a:t>
          </a:r>
          <a:r>
            <a:rPr kumimoji="1" lang="en-US" altLang="ja-JP" sz="1300">
              <a:latin typeface="ＭＳ Ｐゴシック"/>
            </a:rPr>
            <a:t>164,181</a:t>
          </a:r>
          <a:r>
            <a:rPr kumimoji="1" lang="ja-JP" altLang="en-US" sz="1300">
              <a:latin typeface="ＭＳ Ｐゴシック"/>
            </a:rPr>
            <a:t>円増加した。これは平成</a:t>
          </a:r>
          <a:r>
            <a:rPr kumimoji="1" lang="en-US" altLang="ja-JP" sz="1300">
              <a:latin typeface="ＭＳ Ｐゴシック"/>
            </a:rPr>
            <a:t>28</a:t>
          </a:r>
          <a:r>
            <a:rPr kumimoji="1" lang="ja-JP" altLang="en-US" sz="1300">
              <a:latin typeface="ＭＳ Ｐゴシック"/>
            </a:rPr>
            <a:t>年熊本地震並びに豪雨災害により災害復旧事業費が大幅に増加（＋</a:t>
          </a:r>
          <a:r>
            <a:rPr kumimoji="1" lang="en-US" altLang="ja-JP" sz="1300">
              <a:latin typeface="ＭＳ Ｐゴシック"/>
            </a:rPr>
            <a:t>141,766</a:t>
          </a:r>
          <a:r>
            <a:rPr kumimoji="1" lang="ja-JP" altLang="en-US" sz="1300">
              <a:latin typeface="ＭＳ Ｐゴシック"/>
            </a:rPr>
            <a:t>円）したことが影響している。また、主な構成項目である人件費は、平成</a:t>
          </a:r>
          <a:r>
            <a:rPr kumimoji="1" lang="en-US" altLang="ja-JP" sz="1300">
              <a:latin typeface="ＭＳ Ｐゴシック"/>
            </a:rPr>
            <a:t>27</a:t>
          </a:r>
          <a:r>
            <a:rPr kumimoji="1" lang="ja-JP" altLang="en-US" sz="1300">
              <a:latin typeface="ＭＳ Ｐゴシック"/>
            </a:rPr>
            <a:t>年度決算においては退職手当負担金の増額により一時的に上昇。平成</a:t>
          </a:r>
          <a:r>
            <a:rPr kumimoji="1" lang="en-US" altLang="ja-JP" sz="1300">
              <a:latin typeface="ＭＳ Ｐゴシック"/>
            </a:rPr>
            <a:t>28</a:t>
          </a:r>
          <a:r>
            <a:rPr kumimoji="1" lang="ja-JP" altLang="en-US" sz="1300">
              <a:latin typeface="ＭＳ Ｐゴシック"/>
            </a:rPr>
            <a:t>年度決算においては平成</a:t>
          </a:r>
          <a:r>
            <a:rPr kumimoji="1" lang="en-US" altLang="ja-JP" sz="1300">
              <a:latin typeface="ＭＳ Ｐゴシック"/>
            </a:rPr>
            <a:t>26</a:t>
          </a:r>
          <a:r>
            <a:rPr kumimoji="1" lang="ja-JP" altLang="en-US" sz="1300">
              <a:latin typeface="ＭＳ Ｐゴシック"/>
            </a:rPr>
            <a:t>年度以前と同程度となったが、類似団体と比較すると以前として高い水準である。これは、保育所や老人ホームに加え、衛生施設も直営で行っていることが影響しているため、今後も新規採用者の抑制と老人ホームの民営化に加え組織の見直しにより適正な職員数の管理を行っ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15,848
15,764
544.67
16,084,378
14,825,901
360,328
7,740,829
9,087,239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81026</xdr:rowOff>
    </xdr:from>
    <xdr:to>
      <xdr:col>6</xdr:col>
      <xdr:colOff>511175</xdr:colOff>
      <xdr:row>35</xdr:row>
      <xdr:rowOff>112649</xdr:rowOff>
    </xdr:to>
    <xdr:cxnSp macro="">
      <xdr:nvCxnSpPr>
        <xdr:cNvPr id="61" name="直線コネクタ 60"/>
        <xdr:cNvCxnSpPr/>
      </xdr:nvCxnSpPr>
      <xdr:spPr>
        <a:xfrm>
          <a:off x="3797300" y="5910326"/>
          <a:ext cx="8382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81026</xdr:rowOff>
    </xdr:from>
    <xdr:to>
      <xdr:col>5</xdr:col>
      <xdr:colOff>358775</xdr:colOff>
      <xdr:row>35</xdr:row>
      <xdr:rowOff>29591</xdr:rowOff>
    </xdr:to>
    <xdr:cxnSp macro="">
      <xdr:nvCxnSpPr>
        <xdr:cNvPr id="64" name="直線コネクタ 63"/>
        <xdr:cNvCxnSpPr/>
      </xdr:nvCxnSpPr>
      <xdr:spPr>
        <a:xfrm flipV="1">
          <a:off x="2908300" y="5910326"/>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119016</xdr:rowOff>
    </xdr:from>
    <xdr:ext cx="469744" cy="259045"/>
    <xdr:sp macro="" textlink="">
      <xdr:nvSpPr>
        <xdr:cNvPr id="66" name="テキスト ボックス 65"/>
        <xdr:cNvSpPr txBox="1"/>
      </xdr:nvSpPr>
      <xdr:spPr>
        <a:xfrm>
          <a:off x="3562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70358</xdr:rowOff>
    </xdr:from>
    <xdr:to>
      <xdr:col>4</xdr:col>
      <xdr:colOff>155575</xdr:colOff>
      <xdr:row>35</xdr:row>
      <xdr:rowOff>29591</xdr:rowOff>
    </xdr:to>
    <xdr:cxnSp macro="">
      <xdr:nvCxnSpPr>
        <xdr:cNvPr id="67" name="直線コネクタ 66"/>
        <xdr:cNvCxnSpPr/>
      </xdr:nvCxnSpPr>
      <xdr:spPr>
        <a:xfrm>
          <a:off x="2019300" y="5899658"/>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9669</xdr:rowOff>
    </xdr:from>
    <xdr:ext cx="469744" cy="259045"/>
    <xdr:sp macro="" textlink="">
      <xdr:nvSpPr>
        <xdr:cNvPr id="69" name="テキスト ボックス 68"/>
        <xdr:cNvSpPr txBox="1"/>
      </xdr:nvSpPr>
      <xdr:spPr>
        <a:xfrm>
          <a:off x="2673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79883</xdr:rowOff>
    </xdr:from>
    <xdr:to>
      <xdr:col>2</xdr:col>
      <xdr:colOff>638175</xdr:colOff>
      <xdr:row>34</xdr:row>
      <xdr:rowOff>70358</xdr:rowOff>
    </xdr:to>
    <xdr:cxnSp macro="">
      <xdr:nvCxnSpPr>
        <xdr:cNvPr id="70" name="直線コネクタ 69"/>
        <xdr:cNvCxnSpPr/>
      </xdr:nvCxnSpPr>
      <xdr:spPr>
        <a:xfrm>
          <a:off x="1130300" y="5737733"/>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29608</xdr:rowOff>
    </xdr:from>
    <xdr:ext cx="469744" cy="259045"/>
    <xdr:sp macro="" textlink="">
      <xdr:nvSpPr>
        <xdr:cNvPr id="72" name="テキスト ボックス 71"/>
        <xdr:cNvSpPr txBox="1"/>
      </xdr:nvSpPr>
      <xdr:spPr>
        <a:xfrm>
          <a:off x="1784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112285</xdr:rowOff>
    </xdr:from>
    <xdr:ext cx="469744" cy="259045"/>
    <xdr:sp macro="" textlink="">
      <xdr:nvSpPr>
        <xdr:cNvPr id="74" name="テキスト ボックス 73"/>
        <xdr:cNvSpPr txBox="1"/>
      </xdr:nvSpPr>
      <xdr:spPr>
        <a:xfrm>
          <a:off x="895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61849</xdr:rowOff>
    </xdr:from>
    <xdr:to>
      <xdr:col>6</xdr:col>
      <xdr:colOff>561975</xdr:colOff>
      <xdr:row>35</xdr:row>
      <xdr:rowOff>163449</xdr:rowOff>
    </xdr:to>
    <xdr:sp macro="" textlink="">
      <xdr:nvSpPr>
        <xdr:cNvPr id="80" name="円/楕円 79"/>
        <xdr:cNvSpPr/>
      </xdr:nvSpPr>
      <xdr:spPr>
        <a:xfrm>
          <a:off x="4584700" y="60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40276</xdr:rowOff>
    </xdr:from>
    <xdr:ext cx="469744" cy="259045"/>
    <xdr:sp macro="" textlink="">
      <xdr:nvSpPr>
        <xdr:cNvPr id="81" name="議会費該当値テキスト"/>
        <xdr:cNvSpPr txBox="1"/>
      </xdr:nvSpPr>
      <xdr:spPr>
        <a:xfrm>
          <a:off x="4686300" y="604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30226</xdr:rowOff>
    </xdr:from>
    <xdr:to>
      <xdr:col>5</xdr:col>
      <xdr:colOff>409575</xdr:colOff>
      <xdr:row>34</xdr:row>
      <xdr:rowOff>131826</xdr:rowOff>
    </xdr:to>
    <xdr:sp macro="" textlink="">
      <xdr:nvSpPr>
        <xdr:cNvPr id="82" name="円/楕円 81"/>
        <xdr:cNvSpPr/>
      </xdr:nvSpPr>
      <xdr:spPr>
        <a:xfrm>
          <a:off x="3746500" y="5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122953</xdr:rowOff>
    </xdr:from>
    <xdr:ext cx="469744" cy="259045"/>
    <xdr:sp macro="" textlink="">
      <xdr:nvSpPr>
        <xdr:cNvPr id="83" name="テキスト ボックス 82"/>
        <xdr:cNvSpPr txBox="1"/>
      </xdr:nvSpPr>
      <xdr:spPr>
        <a:xfrm>
          <a:off x="3562427" y="595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150241</xdr:rowOff>
    </xdr:from>
    <xdr:to>
      <xdr:col>4</xdr:col>
      <xdr:colOff>206375</xdr:colOff>
      <xdr:row>35</xdr:row>
      <xdr:rowOff>80391</xdr:rowOff>
    </xdr:to>
    <xdr:sp macro="" textlink="">
      <xdr:nvSpPr>
        <xdr:cNvPr id="84" name="円/楕円 83"/>
        <xdr:cNvSpPr/>
      </xdr:nvSpPr>
      <xdr:spPr>
        <a:xfrm>
          <a:off x="2857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71518</xdr:rowOff>
    </xdr:from>
    <xdr:ext cx="469744" cy="259045"/>
    <xdr:sp macro="" textlink="">
      <xdr:nvSpPr>
        <xdr:cNvPr id="85" name="テキスト ボックス 84"/>
        <xdr:cNvSpPr txBox="1"/>
      </xdr:nvSpPr>
      <xdr:spPr>
        <a:xfrm>
          <a:off x="2673427"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19558</xdr:rowOff>
    </xdr:from>
    <xdr:to>
      <xdr:col>3</xdr:col>
      <xdr:colOff>3175</xdr:colOff>
      <xdr:row>34</xdr:row>
      <xdr:rowOff>121158</xdr:rowOff>
    </xdr:to>
    <xdr:sp macro="" textlink="">
      <xdr:nvSpPr>
        <xdr:cNvPr id="86" name="円/楕円 85"/>
        <xdr:cNvSpPr/>
      </xdr:nvSpPr>
      <xdr:spPr>
        <a:xfrm>
          <a:off x="1968500" y="58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137685</xdr:rowOff>
    </xdr:from>
    <xdr:ext cx="469744" cy="259045"/>
    <xdr:sp macro="" textlink="">
      <xdr:nvSpPr>
        <xdr:cNvPr id="87" name="テキスト ボックス 86"/>
        <xdr:cNvSpPr txBox="1"/>
      </xdr:nvSpPr>
      <xdr:spPr>
        <a:xfrm>
          <a:off x="1784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29083</xdr:rowOff>
    </xdr:from>
    <xdr:to>
      <xdr:col>1</xdr:col>
      <xdr:colOff>485775</xdr:colOff>
      <xdr:row>33</xdr:row>
      <xdr:rowOff>130683</xdr:rowOff>
    </xdr:to>
    <xdr:sp macro="" textlink="">
      <xdr:nvSpPr>
        <xdr:cNvPr id="88" name="円/楕円 87"/>
        <xdr:cNvSpPr/>
      </xdr:nvSpPr>
      <xdr:spPr>
        <a:xfrm>
          <a:off x="1079500" y="56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147210</xdr:rowOff>
    </xdr:from>
    <xdr:ext cx="469744" cy="259045"/>
    <xdr:sp macro="" textlink="">
      <xdr:nvSpPr>
        <xdr:cNvPr id="89" name="テキスト ボックス 88"/>
        <xdr:cNvSpPr txBox="1"/>
      </xdr:nvSpPr>
      <xdr:spPr>
        <a:xfrm>
          <a:off x="895427" y="546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155085</xdr:rowOff>
    </xdr:from>
    <xdr:to>
      <xdr:col>6</xdr:col>
      <xdr:colOff>511175</xdr:colOff>
      <xdr:row>56</xdr:row>
      <xdr:rowOff>156525</xdr:rowOff>
    </xdr:to>
    <xdr:cxnSp macro="">
      <xdr:nvCxnSpPr>
        <xdr:cNvPr id="119" name="直線コネクタ 118"/>
        <xdr:cNvCxnSpPr/>
      </xdr:nvCxnSpPr>
      <xdr:spPr>
        <a:xfrm flipV="1">
          <a:off x="3797300" y="9756285"/>
          <a:ext cx="838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86882</xdr:rowOff>
    </xdr:from>
    <xdr:ext cx="599010" cy="259045"/>
    <xdr:sp macro="" textlink="">
      <xdr:nvSpPr>
        <xdr:cNvPr id="120" name="総務費平均値テキスト"/>
        <xdr:cNvSpPr txBox="1"/>
      </xdr:nvSpPr>
      <xdr:spPr>
        <a:xfrm>
          <a:off x="4686300" y="9516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85172</xdr:rowOff>
    </xdr:from>
    <xdr:to>
      <xdr:col>5</xdr:col>
      <xdr:colOff>358775</xdr:colOff>
      <xdr:row>56</xdr:row>
      <xdr:rowOff>156525</xdr:rowOff>
    </xdr:to>
    <xdr:cxnSp macro="">
      <xdr:nvCxnSpPr>
        <xdr:cNvPr id="122" name="直線コネクタ 121"/>
        <xdr:cNvCxnSpPr/>
      </xdr:nvCxnSpPr>
      <xdr:spPr>
        <a:xfrm>
          <a:off x="2908300" y="9343472"/>
          <a:ext cx="889000" cy="4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38412</xdr:rowOff>
    </xdr:from>
    <xdr:ext cx="599010" cy="259045"/>
    <xdr:sp macro="" textlink="">
      <xdr:nvSpPr>
        <xdr:cNvPr id="124" name="テキスト ボックス 123"/>
        <xdr:cNvSpPr txBox="1"/>
      </xdr:nvSpPr>
      <xdr:spPr>
        <a:xfrm>
          <a:off x="3497794"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85172</xdr:rowOff>
    </xdr:from>
    <xdr:to>
      <xdr:col>4</xdr:col>
      <xdr:colOff>155575</xdr:colOff>
      <xdr:row>57</xdr:row>
      <xdr:rowOff>69200</xdr:rowOff>
    </xdr:to>
    <xdr:cxnSp macro="">
      <xdr:nvCxnSpPr>
        <xdr:cNvPr id="125" name="直線コネクタ 124"/>
        <xdr:cNvCxnSpPr/>
      </xdr:nvCxnSpPr>
      <xdr:spPr>
        <a:xfrm flipV="1">
          <a:off x="2019300" y="9343472"/>
          <a:ext cx="889000" cy="49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55432</xdr:rowOff>
    </xdr:from>
    <xdr:ext cx="534377" cy="259045"/>
    <xdr:sp macro="" textlink="">
      <xdr:nvSpPr>
        <xdr:cNvPr id="127" name="テキスト ボックス 126"/>
        <xdr:cNvSpPr txBox="1"/>
      </xdr:nvSpPr>
      <xdr:spPr>
        <a:xfrm>
          <a:off x="2641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123934</xdr:rowOff>
    </xdr:from>
    <xdr:to>
      <xdr:col>2</xdr:col>
      <xdr:colOff>638175</xdr:colOff>
      <xdr:row>57</xdr:row>
      <xdr:rowOff>69200</xdr:rowOff>
    </xdr:to>
    <xdr:cxnSp macro="">
      <xdr:nvCxnSpPr>
        <xdr:cNvPr id="128" name="直線コネクタ 127"/>
        <xdr:cNvCxnSpPr/>
      </xdr:nvCxnSpPr>
      <xdr:spPr>
        <a:xfrm>
          <a:off x="1130300" y="9553684"/>
          <a:ext cx="889000" cy="28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8152</xdr:rowOff>
    </xdr:from>
    <xdr:ext cx="599010" cy="259045"/>
    <xdr:sp macro="" textlink="">
      <xdr:nvSpPr>
        <xdr:cNvPr id="130" name="テキスト ボックス 129"/>
        <xdr:cNvSpPr txBox="1"/>
      </xdr:nvSpPr>
      <xdr:spPr>
        <a:xfrm>
          <a:off x="1719794"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68097</xdr:rowOff>
    </xdr:from>
    <xdr:ext cx="534377" cy="259045"/>
    <xdr:sp macro="" textlink="">
      <xdr:nvSpPr>
        <xdr:cNvPr id="132" name="テキスト ボックス 131"/>
        <xdr:cNvSpPr txBox="1"/>
      </xdr:nvSpPr>
      <xdr:spPr>
        <a:xfrm>
          <a:off x="863111" y="98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104285</xdr:rowOff>
    </xdr:from>
    <xdr:to>
      <xdr:col>6</xdr:col>
      <xdr:colOff>561975</xdr:colOff>
      <xdr:row>57</xdr:row>
      <xdr:rowOff>34435</xdr:rowOff>
    </xdr:to>
    <xdr:sp macro="" textlink="">
      <xdr:nvSpPr>
        <xdr:cNvPr id="138" name="円/楕円 137"/>
        <xdr:cNvSpPr/>
      </xdr:nvSpPr>
      <xdr:spPr>
        <a:xfrm>
          <a:off x="4584700" y="97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82712</xdr:rowOff>
    </xdr:from>
    <xdr:ext cx="599010" cy="259045"/>
    <xdr:sp macro="" textlink="">
      <xdr:nvSpPr>
        <xdr:cNvPr id="139" name="総務費該当値テキスト"/>
        <xdr:cNvSpPr txBox="1"/>
      </xdr:nvSpPr>
      <xdr:spPr>
        <a:xfrm>
          <a:off x="4686300" y="96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102,981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105725</xdr:rowOff>
    </xdr:from>
    <xdr:to>
      <xdr:col>5</xdr:col>
      <xdr:colOff>409575</xdr:colOff>
      <xdr:row>57</xdr:row>
      <xdr:rowOff>35875</xdr:rowOff>
    </xdr:to>
    <xdr:sp macro="" textlink="">
      <xdr:nvSpPr>
        <xdr:cNvPr id="140" name="円/楕円 139"/>
        <xdr:cNvSpPr/>
      </xdr:nvSpPr>
      <xdr:spPr>
        <a:xfrm>
          <a:off x="3746500" y="97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27002</xdr:rowOff>
    </xdr:from>
    <xdr:ext cx="599010" cy="259045"/>
    <xdr:sp macro="" textlink="">
      <xdr:nvSpPr>
        <xdr:cNvPr id="141" name="テキスト ボックス 140"/>
        <xdr:cNvSpPr txBox="1"/>
      </xdr:nvSpPr>
      <xdr:spPr>
        <a:xfrm>
          <a:off x="3497794" y="979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102,792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34372</xdr:rowOff>
    </xdr:from>
    <xdr:to>
      <xdr:col>4</xdr:col>
      <xdr:colOff>206375</xdr:colOff>
      <xdr:row>54</xdr:row>
      <xdr:rowOff>135972</xdr:rowOff>
    </xdr:to>
    <xdr:sp macro="" textlink="">
      <xdr:nvSpPr>
        <xdr:cNvPr id="142" name="円/楕円 141"/>
        <xdr:cNvSpPr/>
      </xdr:nvSpPr>
      <xdr:spPr>
        <a:xfrm>
          <a:off x="2857500" y="92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152499</xdr:rowOff>
    </xdr:from>
    <xdr:ext cx="599010" cy="259045"/>
    <xdr:sp macro="" textlink="">
      <xdr:nvSpPr>
        <xdr:cNvPr id="143" name="テキスト ボックス 142"/>
        <xdr:cNvSpPr txBox="1"/>
      </xdr:nvSpPr>
      <xdr:spPr>
        <a:xfrm>
          <a:off x="2608794" y="906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18400</xdr:rowOff>
    </xdr:from>
    <xdr:to>
      <xdr:col>3</xdr:col>
      <xdr:colOff>3175</xdr:colOff>
      <xdr:row>57</xdr:row>
      <xdr:rowOff>120000</xdr:rowOff>
    </xdr:to>
    <xdr:sp macro="" textlink="">
      <xdr:nvSpPr>
        <xdr:cNvPr id="144" name="円/楕円 143"/>
        <xdr:cNvSpPr/>
      </xdr:nvSpPr>
      <xdr:spPr>
        <a:xfrm>
          <a:off x="1968500" y="979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111127</xdr:rowOff>
    </xdr:from>
    <xdr:ext cx="534377" cy="259045"/>
    <xdr:sp macro="" textlink="">
      <xdr:nvSpPr>
        <xdr:cNvPr id="145" name="テキスト ボックス 144"/>
        <xdr:cNvSpPr txBox="1"/>
      </xdr:nvSpPr>
      <xdr:spPr>
        <a:xfrm>
          <a:off x="1752111" y="988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91,752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73134</xdr:rowOff>
    </xdr:from>
    <xdr:to>
      <xdr:col>1</xdr:col>
      <xdr:colOff>485775</xdr:colOff>
      <xdr:row>56</xdr:row>
      <xdr:rowOff>3284</xdr:rowOff>
    </xdr:to>
    <xdr:sp macro="" textlink="">
      <xdr:nvSpPr>
        <xdr:cNvPr id="146" name="円/楕円 145"/>
        <xdr:cNvSpPr/>
      </xdr:nvSpPr>
      <xdr:spPr>
        <a:xfrm>
          <a:off x="1079500" y="95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19811</xdr:rowOff>
    </xdr:from>
    <xdr:ext cx="599010" cy="259045"/>
    <xdr:sp macro="" textlink="">
      <xdr:nvSpPr>
        <xdr:cNvPr id="147" name="テキスト ボックス 146"/>
        <xdr:cNvSpPr txBox="1"/>
      </xdr:nvSpPr>
      <xdr:spPr>
        <a:xfrm>
          <a:off x="830794" y="927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58610</xdr:rowOff>
    </xdr:from>
    <xdr:to>
      <xdr:col>6</xdr:col>
      <xdr:colOff>511175</xdr:colOff>
      <xdr:row>73</xdr:row>
      <xdr:rowOff>59068</xdr:rowOff>
    </xdr:to>
    <xdr:cxnSp macro="">
      <xdr:nvCxnSpPr>
        <xdr:cNvPr id="177" name="直線コネクタ 176"/>
        <xdr:cNvCxnSpPr/>
      </xdr:nvCxnSpPr>
      <xdr:spPr>
        <a:xfrm flipV="1">
          <a:off x="3797300" y="12403010"/>
          <a:ext cx="838200" cy="1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64902</xdr:rowOff>
    </xdr:from>
    <xdr:ext cx="599010" cy="259045"/>
    <xdr:sp macro="" textlink="">
      <xdr:nvSpPr>
        <xdr:cNvPr id="178" name="民生費平均値テキスト"/>
        <xdr:cNvSpPr txBox="1"/>
      </xdr:nvSpPr>
      <xdr:spPr>
        <a:xfrm>
          <a:off x="4686300" y="1292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59068</xdr:rowOff>
    </xdr:from>
    <xdr:to>
      <xdr:col>5</xdr:col>
      <xdr:colOff>358775</xdr:colOff>
      <xdr:row>73</xdr:row>
      <xdr:rowOff>134214</xdr:rowOff>
    </xdr:to>
    <xdr:cxnSp macro="">
      <xdr:nvCxnSpPr>
        <xdr:cNvPr id="180" name="直線コネクタ 179"/>
        <xdr:cNvCxnSpPr/>
      </xdr:nvCxnSpPr>
      <xdr:spPr>
        <a:xfrm flipV="1">
          <a:off x="2908300" y="12574918"/>
          <a:ext cx="889000" cy="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75492</xdr:rowOff>
    </xdr:from>
    <xdr:ext cx="599010" cy="259045"/>
    <xdr:sp macro="" textlink="">
      <xdr:nvSpPr>
        <xdr:cNvPr id="182" name="テキスト ボックス 181"/>
        <xdr:cNvSpPr txBox="1"/>
      </xdr:nvSpPr>
      <xdr:spPr>
        <a:xfrm>
          <a:off x="3497794" y="1310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134214</xdr:rowOff>
    </xdr:from>
    <xdr:to>
      <xdr:col>4</xdr:col>
      <xdr:colOff>155575</xdr:colOff>
      <xdr:row>74</xdr:row>
      <xdr:rowOff>51232</xdr:rowOff>
    </xdr:to>
    <xdr:cxnSp macro="">
      <xdr:nvCxnSpPr>
        <xdr:cNvPr id="183" name="直線コネクタ 182"/>
        <xdr:cNvCxnSpPr/>
      </xdr:nvCxnSpPr>
      <xdr:spPr>
        <a:xfrm flipV="1">
          <a:off x="2019300" y="12650064"/>
          <a:ext cx="8890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137634</xdr:rowOff>
    </xdr:from>
    <xdr:ext cx="599010" cy="259045"/>
    <xdr:sp macro="" textlink="">
      <xdr:nvSpPr>
        <xdr:cNvPr id="185" name="テキスト ボックス 184"/>
        <xdr:cNvSpPr txBox="1"/>
      </xdr:nvSpPr>
      <xdr:spPr>
        <a:xfrm>
          <a:off x="2608794" y="1316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57366</xdr:rowOff>
    </xdr:from>
    <xdr:to>
      <xdr:col>2</xdr:col>
      <xdr:colOff>638175</xdr:colOff>
      <xdr:row>74</xdr:row>
      <xdr:rowOff>51232</xdr:rowOff>
    </xdr:to>
    <xdr:cxnSp macro="">
      <xdr:nvCxnSpPr>
        <xdr:cNvPr id="186" name="直線コネクタ 185"/>
        <xdr:cNvCxnSpPr/>
      </xdr:nvCxnSpPr>
      <xdr:spPr>
        <a:xfrm>
          <a:off x="1130300" y="12573216"/>
          <a:ext cx="889000" cy="1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62298</xdr:rowOff>
    </xdr:from>
    <xdr:ext cx="599010" cy="259045"/>
    <xdr:sp macro="" textlink="">
      <xdr:nvSpPr>
        <xdr:cNvPr id="188" name="テキスト ボックス 187"/>
        <xdr:cNvSpPr txBox="1"/>
      </xdr:nvSpPr>
      <xdr:spPr>
        <a:xfrm>
          <a:off x="1719794" y="1326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169384</xdr:rowOff>
    </xdr:from>
    <xdr:ext cx="599010" cy="259045"/>
    <xdr:sp macro="" textlink="">
      <xdr:nvSpPr>
        <xdr:cNvPr id="190" name="テキスト ボックス 189"/>
        <xdr:cNvSpPr txBox="1"/>
      </xdr:nvSpPr>
      <xdr:spPr>
        <a:xfrm>
          <a:off x="830794" y="133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7810</xdr:rowOff>
    </xdr:from>
    <xdr:to>
      <xdr:col>6</xdr:col>
      <xdr:colOff>561975</xdr:colOff>
      <xdr:row>72</xdr:row>
      <xdr:rowOff>109410</xdr:rowOff>
    </xdr:to>
    <xdr:sp macro="" textlink="">
      <xdr:nvSpPr>
        <xdr:cNvPr id="196" name="円/楕円 195"/>
        <xdr:cNvSpPr/>
      </xdr:nvSpPr>
      <xdr:spPr>
        <a:xfrm>
          <a:off x="4584700" y="123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30687</xdr:rowOff>
    </xdr:from>
    <xdr:ext cx="599010" cy="259045"/>
    <xdr:sp macro="" textlink="">
      <xdr:nvSpPr>
        <xdr:cNvPr id="197" name="民生費該当値テキスト"/>
        <xdr:cNvSpPr txBox="1"/>
      </xdr:nvSpPr>
      <xdr:spPr>
        <a:xfrm>
          <a:off x="4686300" y="1220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213,385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8268</xdr:rowOff>
    </xdr:from>
    <xdr:to>
      <xdr:col>5</xdr:col>
      <xdr:colOff>409575</xdr:colOff>
      <xdr:row>73</xdr:row>
      <xdr:rowOff>109868</xdr:rowOff>
    </xdr:to>
    <xdr:sp macro="" textlink="">
      <xdr:nvSpPr>
        <xdr:cNvPr id="198" name="円/楕円 197"/>
        <xdr:cNvSpPr/>
      </xdr:nvSpPr>
      <xdr:spPr>
        <a:xfrm>
          <a:off x="3746500" y="125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126395</xdr:rowOff>
    </xdr:from>
    <xdr:ext cx="599010" cy="259045"/>
    <xdr:sp macro="" textlink="">
      <xdr:nvSpPr>
        <xdr:cNvPr id="199" name="テキスト ボックス 198"/>
        <xdr:cNvSpPr txBox="1"/>
      </xdr:nvSpPr>
      <xdr:spPr>
        <a:xfrm>
          <a:off x="3497794" y="1229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199,849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83414</xdr:rowOff>
    </xdr:from>
    <xdr:to>
      <xdr:col>4</xdr:col>
      <xdr:colOff>206375</xdr:colOff>
      <xdr:row>74</xdr:row>
      <xdr:rowOff>13564</xdr:rowOff>
    </xdr:to>
    <xdr:sp macro="" textlink="">
      <xdr:nvSpPr>
        <xdr:cNvPr id="200" name="円/楕円 199"/>
        <xdr:cNvSpPr/>
      </xdr:nvSpPr>
      <xdr:spPr>
        <a:xfrm>
          <a:off x="2857500" y="125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30091</xdr:rowOff>
    </xdr:from>
    <xdr:ext cx="599010" cy="259045"/>
    <xdr:sp macro="" textlink="">
      <xdr:nvSpPr>
        <xdr:cNvPr id="201" name="テキスト ボックス 200"/>
        <xdr:cNvSpPr txBox="1"/>
      </xdr:nvSpPr>
      <xdr:spPr>
        <a:xfrm>
          <a:off x="2608794" y="1237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193,932</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432</xdr:rowOff>
    </xdr:from>
    <xdr:to>
      <xdr:col>3</xdr:col>
      <xdr:colOff>3175</xdr:colOff>
      <xdr:row>74</xdr:row>
      <xdr:rowOff>102032</xdr:rowOff>
    </xdr:to>
    <xdr:sp macro="" textlink="">
      <xdr:nvSpPr>
        <xdr:cNvPr id="202" name="円/楕円 201"/>
        <xdr:cNvSpPr/>
      </xdr:nvSpPr>
      <xdr:spPr>
        <a:xfrm>
          <a:off x="1968500" y="126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118559</xdr:rowOff>
    </xdr:from>
    <xdr:ext cx="599010" cy="259045"/>
    <xdr:sp macro="" textlink="">
      <xdr:nvSpPr>
        <xdr:cNvPr id="203" name="テキスト ボックス 202"/>
        <xdr:cNvSpPr txBox="1"/>
      </xdr:nvSpPr>
      <xdr:spPr>
        <a:xfrm>
          <a:off x="1719794" y="1246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186,966</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6566</xdr:rowOff>
    </xdr:from>
    <xdr:to>
      <xdr:col>1</xdr:col>
      <xdr:colOff>485775</xdr:colOff>
      <xdr:row>73</xdr:row>
      <xdr:rowOff>108166</xdr:rowOff>
    </xdr:to>
    <xdr:sp macro="" textlink="">
      <xdr:nvSpPr>
        <xdr:cNvPr id="204" name="円/楕円 203"/>
        <xdr:cNvSpPr/>
      </xdr:nvSpPr>
      <xdr:spPr>
        <a:xfrm>
          <a:off x="1079500" y="125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124693</xdr:rowOff>
    </xdr:from>
    <xdr:ext cx="599010" cy="259045"/>
    <xdr:sp macro="" textlink="">
      <xdr:nvSpPr>
        <xdr:cNvPr id="205" name="テキスト ボックス 204"/>
        <xdr:cNvSpPr txBox="1"/>
      </xdr:nvSpPr>
      <xdr:spPr>
        <a:xfrm>
          <a:off x="830794" y="1229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77724</xdr:rowOff>
    </xdr:from>
    <xdr:to>
      <xdr:col>6</xdr:col>
      <xdr:colOff>511175</xdr:colOff>
      <xdr:row>94</xdr:row>
      <xdr:rowOff>154939</xdr:rowOff>
    </xdr:to>
    <xdr:cxnSp macro="">
      <xdr:nvCxnSpPr>
        <xdr:cNvPr id="234" name="直線コネクタ 233"/>
        <xdr:cNvCxnSpPr/>
      </xdr:nvCxnSpPr>
      <xdr:spPr>
        <a:xfrm flipV="1">
          <a:off x="3797300" y="16022574"/>
          <a:ext cx="838200" cy="24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118406</xdr:rowOff>
    </xdr:from>
    <xdr:ext cx="534377" cy="259045"/>
    <xdr:sp macro="" textlink="">
      <xdr:nvSpPr>
        <xdr:cNvPr id="235" name="衛生費平均値テキスト"/>
        <xdr:cNvSpPr txBox="1"/>
      </xdr:nvSpPr>
      <xdr:spPr>
        <a:xfrm>
          <a:off x="4686300" y="16234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154939</xdr:rowOff>
    </xdr:from>
    <xdr:to>
      <xdr:col>5</xdr:col>
      <xdr:colOff>358775</xdr:colOff>
      <xdr:row>95</xdr:row>
      <xdr:rowOff>8713</xdr:rowOff>
    </xdr:to>
    <xdr:cxnSp macro="">
      <xdr:nvCxnSpPr>
        <xdr:cNvPr id="237" name="直線コネクタ 236"/>
        <xdr:cNvCxnSpPr/>
      </xdr:nvCxnSpPr>
      <xdr:spPr>
        <a:xfrm flipV="1">
          <a:off x="2908300" y="16271239"/>
          <a:ext cx="889000" cy="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60889</xdr:rowOff>
    </xdr:from>
    <xdr:ext cx="534377" cy="259045"/>
    <xdr:sp macro="" textlink="">
      <xdr:nvSpPr>
        <xdr:cNvPr id="239" name="テキスト ボックス 238"/>
        <xdr:cNvSpPr txBox="1"/>
      </xdr:nvSpPr>
      <xdr:spPr>
        <a:xfrm>
          <a:off x="3530111" y="163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8713</xdr:rowOff>
    </xdr:from>
    <xdr:to>
      <xdr:col>4</xdr:col>
      <xdr:colOff>155575</xdr:colOff>
      <xdr:row>95</xdr:row>
      <xdr:rowOff>64236</xdr:rowOff>
    </xdr:to>
    <xdr:cxnSp macro="">
      <xdr:nvCxnSpPr>
        <xdr:cNvPr id="240" name="直線コネクタ 239"/>
        <xdr:cNvCxnSpPr/>
      </xdr:nvCxnSpPr>
      <xdr:spPr>
        <a:xfrm flipV="1">
          <a:off x="2019300" y="16296463"/>
          <a:ext cx="889000" cy="5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115130</xdr:rowOff>
    </xdr:from>
    <xdr:ext cx="534377" cy="259045"/>
    <xdr:sp macro="" textlink="">
      <xdr:nvSpPr>
        <xdr:cNvPr id="242" name="テキスト ボックス 241"/>
        <xdr:cNvSpPr txBox="1"/>
      </xdr:nvSpPr>
      <xdr:spPr>
        <a:xfrm>
          <a:off x="2641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64236</xdr:rowOff>
    </xdr:from>
    <xdr:to>
      <xdr:col>2</xdr:col>
      <xdr:colOff>638175</xdr:colOff>
      <xdr:row>95</xdr:row>
      <xdr:rowOff>85204</xdr:rowOff>
    </xdr:to>
    <xdr:cxnSp macro="">
      <xdr:nvCxnSpPr>
        <xdr:cNvPr id="243" name="直線コネクタ 242"/>
        <xdr:cNvCxnSpPr/>
      </xdr:nvCxnSpPr>
      <xdr:spPr>
        <a:xfrm flipV="1">
          <a:off x="1130300" y="16351986"/>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124922</xdr:rowOff>
    </xdr:from>
    <xdr:ext cx="534377" cy="259045"/>
    <xdr:sp macro="" textlink="">
      <xdr:nvSpPr>
        <xdr:cNvPr id="245" name="テキスト ボックス 244"/>
        <xdr:cNvSpPr txBox="1"/>
      </xdr:nvSpPr>
      <xdr:spPr>
        <a:xfrm>
          <a:off x="1752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134357</xdr:rowOff>
    </xdr:from>
    <xdr:ext cx="534377" cy="259045"/>
    <xdr:sp macro="" textlink="">
      <xdr:nvSpPr>
        <xdr:cNvPr id="247" name="テキスト ボックス 246"/>
        <xdr:cNvSpPr txBox="1"/>
      </xdr:nvSpPr>
      <xdr:spPr>
        <a:xfrm>
          <a:off x="863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26924</xdr:rowOff>
    </xdr:from>
    <xdr:to>
      <xdr:col>6</xdr:col>
      <xdr:colOff>561975</xdr:colOff>
      <xdr:row>93</xdr:row>
      <xdr:rowOff>128524</xdr:rowOff>
    </xdr:to>
    <xdr:sp macro="" textlink="">
      <xdr:nvSpPr>
        <xdr:cNvPr id="253" name="円/楕円 252"/>
        <xdr:cNvSpPr/>
      </xdr:nvSpPr>
      <xdr:spPr>
        <a:xfrm>
          <a:off x="4584700" y="15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49801</xdr:rowOff>
    </xdr:from>
    <xdr:ext cx="534377" cy="259045"/>
    <xdr:sp macro="" textlink="">
      <xdr:nvSpPr>
        <xdr:cNvPr id="254" name="衛生費該当値テキスト"/>
        <xdr:cNvSpPr txBox="1"/>
      </xdr:nvSpPr>
      <xdr:spPr>
        <a:xfrm>
          <a:off x="4686300" y="1582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78,380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104139</xdr:rowOff>
    </xdr:from>
    <xdr:to>
      <xdr:col>5</xdr:col>
      <xdr:colOff>409575</xdr:colOff>
      <xdr:row>95</xdr:row>
      <xdr:rowOff>34289</xdr:rowOff>
    </xdr:to>
    <xdr:sp macro="" textlink="">
      <xdr:nvSpPr>
        <xdr:cNvPr id="255" name="円/楕円 254"/>
        <xdr:cNvSpPr/>
      </xdr:nvSpPr>
      <xdr:spPr>
        <a:xfrm>
          <a:off x="3746500" y="162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50816</xdr:rowOff>
    </xdr:from>
    <xdr:ext cx="534377" cy="259045"/>
    <xdr:sp macro="" textlink="">
      <xdr:nvSpPr>
        <xdr:cNvPr id="256" name="テキスト ボックス 255"/>
        <xdr:cNvSpPr txBox="1"/>
      </xdr:nvSpPr>
      <xdr:spPr>
        <a:xfrm>
          <a:off x="3530111" y="159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129363</xdr:rowOff>
    </xdr:from>
    <xdr:to>
      <xdr:col>4</xdr:col>
      <xdr:colOff>206375</xdr:colOff>
      <xdr:row>95</xdr:row>
      <xdr:rowOff>59513</xdr:rowOff>
    </xdr:to>
    <xdr:sp macro="" textlink="">
      <xdr:nvSpPr>
        <xdr:cNvPr id="257" name="円/楕円 256"/>
        <xdr:cNvSpPr/>
      </xdr:nvSpPr>
      <xdr:spPr>
        <a:xfrm>
          <a:off x="2857500" y="162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76040</xdr:rowOff>
    </xdr:from>
    <xdr:ext cx="534377" cy="259045"/>
    <xdr:sp macro="" textlink="">
      <xdr:nvSpPr>
        <xdr:cNvPr id="258" name="テキスト ボックス 257"/>
        <xdr:cNvSpPr txBox="1"/>
      </xdr:nvSpPr>
      <xdr:spPr>
        <a:xfrm>
          <a:off x="2641111" y="1602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13436</xdr:rowOff>
    </xdr:from>
    <xdr:to>
      <xdr:col>3</xdr:col>
      <xdr:colOff>3175</xdr:colOff>
      <xdr:row>95</xdr:row>
      <xdr:rowOff>115036</xdr:rowOff>
    </xdr:to>
    <xdr:sp macro="" textlink="">
      <xdr:nvSpPr>
        <xdr:cNvPr id="259" name="円/楕円 258"/>
        <xdr:cNvSpPr/>
      </xdr:nvSpPr>
      <xdr:spPr>
        <a:xfrm>
          <a:off x="1968500" y="1630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106163</xdr:rowOff>
    </xdr:from>
    <xdr:ext cx="534377" cy="259045"/>
    <xdr:sp macro="" textlink="">
      <xdr:nvSpPr>
        <xdr:cNvPr id="260" name="テキスト ボックス 259"/>
        <xdr:cNvSpPr txBox="1"/>
      </xdr:nvSpPr>
      <xdr:spPr>
        <a:xfrm>
          <a:off x="1752111" y="1639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34404</xdr:rowOff>
    </xdr:from>
    <xdr:to>
      <xdr:col>1</xdr:col>
      <xdr:colOff>485775</xdr:colOff>
      <xdr:row>95</xdr:row>
      <xdr:rowOff>136004</xdr:rowOff>
    </xdr:to>
    <xdr:sp macro="" textlink="">
      <xdr:nvSpPr>
        <xdr:cNvPr id="261" name="円/楕円 260"/>
        <xdr:cNvSpPr/>
      </xdr:nvSpPr>
      <xdr:spPr>
        <a:xfrm>
          <a:off x="1079500" y="163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127131</xdr:rowOff>
    </xdr:from>
    <xdr:ext cx="534377" cy="259045"/>
    <xdr:sp macro="" textlink="">
      <xdr:nvSpPr>
        <xdr:cNvPr id="262" name="テキスト ボックス 261"/>
        <xdr:cNvSpPr txBox="1"/>
      </xdr:nvSpPr>
      <xdr:spPr>
        <a:xfrm>
          <a:off x="863111" y="1641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37973</xdr:rowOff>
    </xdr:from>
    <xdr:to>
      <xdr:col>15</xdr:col>
      <xdr:colOff>180975</xdr:colOff>
      <xdr:row>39</xdr:row>
      <xdr:rowOff>4826</xdr:rowOff>
    </xdr:to>
    <xdr:cxnSp macro="">
      <xdr:nvCxnSpPr>
        <xdr:cNvPr id="291" name="直線コネクタ 290"/>
        <xdr:cNvCxnSpPr/>
      </xdr:nvCxnSpPr>
      <xdr:spPr>
        <a:xfrm>
          <a:off x="9639300" y="6553073"/>
          <a:ext cx="8382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2" name="労働費平均値テキスト"/>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101219</xdr:rowOff>
    </xdr:from>
    <xdr:to>
      <xdr:col>14</xdr:col>
      <xdr:colOff>28575</xdr:colOff>
      <xdr:row>38</xdr:row>
      <xdr:rowOff>37973</xdr:rowOff>
    </xdr:to>
    <xdr:cxnSp macro="">
      <xdr:nvCxnSpPr>
        <xdr:cNvPr id="294" name="直線コネクタ 293"/>
        <xdr:cNvCxnSpPr/>
      </xdr:nvCxnSpPr>
      <xdr:spPr>
        <a:xfrm>
          <a:off x="8750300" y="5587619"/>
          <a:ext cx="889000" cy="96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148734</xdr:rowOff>
    </xdr:from>
    <xdr:ext cx="378565" cy="259045"/>
    <xdr:sp macro="" textlink="">
      <xdr:nvSpPr>
        <xdr:cNvPr id="296" name="テキスト ボックス 295"/>
        <xdr:cNvSpPr txBox="1"/>
      </xdr:nvSpPr>
      <xdr:spPr>
        <a:xfrm>
          <a:off x="9450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58547</xdr:rowOff>
    </xdr:from>
    <xdr:to>
      <xdr:col>12</xdr:col>
      <xdr:colOff>511175</xdr:colOff>
      <xdr:row>32</xdr:row>
      <xdr:rowOff>101219</xdr:rowOff>
    </xdr:to>
    <xdr:cxnSp macro="">
      <xdr:nvCxnSpPr>
        <xdr:cNvPr id="297" name="直線コネクタ 296"/>
        <xdr:cNvCxnSpPr/>
      </xdr:nvCxnSpPr>
      <xdr:spPr>
        <a:xfrm>
          <a:off x="7861300" y="5373497"/>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82186</xdr:rowOff>
    </xdr:from>
    <xdr:ext cx="469744" cy="259045"/>
    <xdr:sp macro="" textlink="">
      <xdr:nvSpPr>
        <xdr:cNvPr id="299" name="テキスト ボックス 298"/>
        <xdr:cNvSpPr txBox="1"/>
      </xdr:nvSpPr>
      <xdr:spPr>
        <a:xfrm>
          <a:off x="8515427"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58547</xdr:rowOff>
    </xdr:from>
    <xdr:to>
      <xdr:col>11</xdr:col>
      <xdr:colOff>307975</xdr:colOff>
      <xdr:row>33</xdr:row>
      <xdr:rowOff>42545</xdr:rowOff>
    </xdr:to>
    <xdr:cxnSp macro="">
      <xdr:nvCxnSpPr>
        <xdr:cNvPr id="300" name="直線コネクタ 299"/>
        <xdr:cNvCxnSpPr/>
      </xdr:nvCxnSpPr>
      <xdr:spPr>
        <a:xfrm flipV="1">
          <a:off x="6972300" y="5373497"/>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46753</xdr:rowOff>
    </xdr:from>
    <xdr:ext cx="469744" cy="259045"/>
    <xdr:sp macro="" textlink="">
      <xdr:nvSpPr>
        <xdr:cNvPr id="302" name="テキスト ボックス 301"/>
        <xdr:cNvSpPr txBox="1"/>
      </xdr:nvSpPr>
      <xdr:spPr>
        <a:xfrm>
          <a:off x="7626427"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96537</xdr:rowOff>
    </xdr:from>
    <xdr:ext cx="469744" cy="259045"/>
    <xdr:sp macro="" textlink="">
      <xdr:nvSpPr>
        <xdr:cNvPr id="304" name="テキスト ボックス 303"/>
        <xdr:cNvSpPr txBox="1"/>
      </xdr:nvSpPr>
      <xdr:spPr>
        <a:xfrm>
          <a:off x="6737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125476</xdr:rowOff>
    </xdr:from>
    <xdr:to>
      <xdr:col>15</xdr:col>
      <xdr:colOff>231775</xdr:colOff>
      <xdr:row>39</xdr:row>
      <xdr:rowOff>55626</xdr:rowOff>
    </xdr:to>
    <xdr:sp macro="" textlink="">
      <xdr:nvSpPr>
        <xdr:cNvPr id="310" name="円/楕円 309"/>
        <xdr:cNvSpPr/>
      </xdr:nvSpPr>
      <xdr:spPr>
        <a:xfrm>
          <a:off x="104267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40403</xdr:rowOff>
    </xdr:from>
    <xdr:ext cx="378565" cy="259045"/>
    <xdr:sp macro="" textlink="">
      <xdr:nvSpPr>
        <xdr:cNvPr id="311" name="労働費該当値テキスト"/>
        <xdr:cNvSpPr txBox="1"/>
      </xdr:nvSpPr>
      <xdr:spPr>
        <a:xfrm>
          <a:off x="10528300" y="6555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158623</xdr:rowOff>
    </xdr:from>
    <xdr:to>
      <xdr:col>14</xdr:col>
      <xdr:colOff>79375</xdr:colOff>
      <xdr:row>38</xdr:row>
      <xdr:rowOff>88773</xdr:rowOff>
    </xdr:to>
    <xdr:sp macro="" textlink="">
      <xdr:nvSpPr>
        <xdr:cNvPr id="312" name="円/楕円 311"/>
        <xdr:cNvSpPr/>
      </xdr:nvSpPr>
      <xdr:spPr>
        <a:xfrm>
          <a:off x="9588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79900</xdr:rowOff>
    </xdr:from>
    <xdr:ext cx="378565" cy="259045"/>
    <xdr:sp macro="" textlink="">
      <xdr:nvSpPr>
        <xdr:cNvPr id="313" name="テキスト ボックス 312"/>
        <xdr:cNvSpPr txBox="1"/>
      </xdr:nvSpPr>
      <xdr:spPr>
        <a:xfrm>
          <a:off x="9450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50419</xdr:rowOff>
    </xdr:from>
    <xdr:to>
      <xdr:col>12</xdr:col>
      <xdr:colOff>561975</xdr:colOff>
      <xdr:row>32</xdr:row>
      <xdr:rowOff>152019</xdr:rowOff>
    </xdr:to>
    <xdr:sp macro="" textlink="">
      <xdr:nvSpPr>
        <xdr:cNvPr id="314" name="円/楕円 313"/>
        <xdr:cNvSpPr/>
      </xdr:nvSpPr>
      <xdr:spPr>
        <a:xfrm>
          <a:off x="8699500" y="55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168546</xdr:rowOff>
    </xdr:from>
    <xdr:ext cx="469744" cy="259045"/>
    <xdr:sp macro="" textlink="">
      <xdr:nvSpPr>
        <xdr:cNvPr id="315" name="テキスト ボックス 314"/>
        <xdr:cNvSpPr txBox="1"/>
      </xdr:nvSpPr>
      <xdr:spPr>
        <a:xfrm>
          <a:off x="8515427" y="53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7747</xdr:rowOff>
    </xdr:from>
    <xdr:to>
      <xdr:col>11</xdr:col>
      <xdr:colOff>358775</xdr:colOff>
      <xdr:row>31</xdr:row>
      <xdr:rowOff>109347</xdr:rowOff>
    </xdr:to>
    <xdr:sp macro="" textlink="">
      <xdr:nvSpPr>
        <xdr:cNvPr id="316" name="円/楕円 315"/>
        <xdr:cNvSpPr/>
      </xdr:nvSpPr>
      <xdr:spPr>
        <a:xfrm>
          <a:off x="7810500" y="53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125874</xdr:rowOff>
    </xdr:from>
    <xdr:ext cx="469744" cy="259045"/>
    <xdr:sp macro="" textlink="">
      <xdr:nvSpPr>
        <xdr:cNvPr id="317" name="テキスト ボックス 316"/>
        <xdr:cNvSpPr txBox="1"/>
      </xdr:nvSpPr>
      <xdr:spPr>
        <a:xfrm>
          <a:off x="7626427" y="509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163195</xdr:rowOff>
    </xdr:from>
    <xdr:to>
      <xdr:col>10</xdr:col>
      <xdr:colOff>155575</xdr:colOff>
      <xdr:row>33</xdr:row>
      <xdr:rowOff>93345</xdr:rowOff>
    </xdr:to>
    <xdr:sp macro="" textlink="">
      <xdr:nvSpPr>
        <xdr:cNvPr id="318" name="円/楕円 317"/>
        <xdr:cNvSpPr/>
      </xdr:nvSpPr>
      <xdr:spPr>
        <a:xfrm>
          <a:off x="6921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84472</xdr:rowOff>
    </xdr:from>
    <xdr:ext cx="469744" cy="259045"/>
    <xdr:sp macro="" textlink="">
      <xdr:nvSpPr>
        <xdr:cNvPr id="319" name="テキスト ボックス 318"/>
        <xdr:cNvSpPr txBox="1"/>
      </xdr:nvSpPr>
      <xdr:spPr>
        <a:xfrm>
          <a:off x="6737427" y="57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127602</xdr:rowOff>
    </xdr:from>
    <xdr:to>
      <xdr:col>15</xdr:col>
      <xdr:colOff>180975</xdr:colOff>
      <xdr:row>56</xdr:row>
      <xdr:rowOff>21281</xdr:rowOff>
    </xdr:to>
    <xdr:cxnSp macro="">
      <xdr:nvCxnSpPr>
        <xdr:cNvPr id="346" name="直線コネクタ 345"/>
        <xdr:cNvCxnSpPr/>
      </xdr:nvCxnSpPr>
      <xdr:spPr>
        <a:xfrm flipV="1">
          <a:off x="9639300" y="9557352"/>
          <a:ext cx="838200" cy="6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137750</xdr:rowOff>
    </xdr:from>
    <xdr:ext cx="534377" cy="259045"/>
    <xdr:sp macro="" textlink="">
      <xdr:nvSpPr>
        <xdr:cNvPr id="347" name="農林水産業費平均値テキスト"/>
        <xdr:cNvSpPr txBox="1"/>
      </xdr:nvSpPr>
      <xdr:spPr>
        <a:xfrm>
          <a:off x="10528300" y="9738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21281</xdr:rowOff>
    </xdr:from>
    <xdr:to>
      <xdr:col>14</xdr:col>
      <xdr:colOff>28575</xdr:colOff>
      <xdr:row>56</xdr:row>
      <xdr:rowOff>54583</xdr:rowOff>
    </xdr:to>
    <xdr:cxnSp macro="">
      <xdr:nvCxnSpPr>
        <xdr:cNvPr id="349" name="直線コネクタ 348"/>
        <xdr:cNvCxnSpPr/>
      </xdr:nvCxnSpPr>
      <xdr:spPr>
        <a:xfrm flipV="1">
          <a:off x="8750300" y="9622481"/>
          <a:ext cx="889000" cy="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69942</xdr:rowOff>
    </xdr:from>
    <xdr:ext cx="534377" cy="259045"/>
    <xdr:sp macro="" textlink="">
      <xdr:nvSpPr>
        <xdr:cNvPr id="351" name="テキスト ボックス 350"/>
        <xdr:cNvSpPr txBox="1"/>
      </xdr:nvSpPr>
      <xdr:spPr>
        <a:xfrm>
          <a:off x="9372111" y="98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54583</xdr:rowOff>
    </xdr:from>
    <xdr:to>
      <xdr:col>12</xdr:col>
      <xdr:colOff>511175</xdr:colOff>
      <xdr:row>56</xdr:row>
      <xdr:rowOff>99896</xdr:rowOff>
    </xdr:to>
    <xdr:cxnSp macro="">
      <xdr:nvCxnSpPr>
        <xdr:cNvPr id="352" name="直線コネクタ 351"/>
        <xdr:cNvCxnSpPr/>
      </xdr:nvCxnSpPr>
      <xdr:spPr>
        <a:xfrm flipV="1">
          <a:off x="7861300" y="9655783"/>
          <a:ext cx="889000" cy="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92555</xdr:rowOff>
    </xdr:from>
    <xdr:ext cx="534377" cy="259045"/>
    <xdr:sp macro="" textlink="">
      <xdr:nvSpPr>
        <xdr:cNvPr id="354" name="テキスト ボックス 353"/>
        <xdr:cNvSpPr txBox="1"/>
      </xdr:nvSpPr>
      <xdr:spPr>
        <a:xfrm>
          <a:off x="8483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27549</xdr:rowOff>
    </xdr:from>
    <xdr:to>
      <xdr:col>11</xdr:col>
      <xdr:colOff>307975</xdr:colOff>
      <xdr:row>56</xdr:row>
      <xdr:rowOff>99896</xdr:rowOff>
    </xdr:to>
    <xdr:cxnSp macro="">
      <xdr:nvCxnSpPr>
        <xdr:cNvPr id="355" name="直線コネクタ 354"/>
        <xdr:cNvCxnSpPr/>
      </xdr:nvCxnSpPr>
      <xdr:spPr>
        <a:xfrm>
          <a:off x="6972300" y="9628749"/>
          <a:ext cx="889000" cy="7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106029</xdr:rowOff>
    </xdr:from>
    <xdr:ext cx="534377" cy="259045"/>
    <xdr:sp macro="" textlink="">
      <xdr:nvSpPr>
        <xdr:cNvPr id="357" name="テキスト ボックス 356"/>
        <xdr:cNvSpPr txBox="1"/>
      </xdr:nvSpPr>
      <xdr:spPr>
        <a:xfrm>
          <a:off x="7594111" y="98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128222</xdr:rowOff>
    </xdr:from>
    <xdr:ext cx="534377" cy="259045"/>
    <xdr:sp macro="" textlink="">
      <xdr:nvSpPr>
        <xdr:cNvPr id="359" name="テキスト ボックス 358"/>
        <xdr:cNvSpPr txBox="1"/>
      </xdr:nvSpPr>
      <xdr:spPr>
        <a:xfrm>
          <a:off x="6705111" y="990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76802</xdr:rowOff>
    </xdr:from>
    <xdr:to>
      <xdr:col>15</xdr:col>
      <xdr:colOff>231775</xdr:colOff>
      <xdr:row>56</xdr:row>
      <xdr:rowOff>6952</xdr:rowOff>
    </xdr:to>
    <xdr:sp macro="" textlink="">
      <xdr:nvSpPr>
        <xdr:cNvPr id="365" name="円/楕円 364"/>
        <xdr:cNvSpPr/>
      </xdr:nvSpPr>
      <xdr:spPr>
        <a:xfrm>
          <a:off x="10426700" y="95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99679</xdr:rowOff>
    </xdr:from>
    <xdr:ext cx="599010" cy="259045"/>
    <xdr:sp macro="" textlink="">
      <xdr:nvSpPr>
        <xdr:cNvPr id="366" name="農林水産業費該当値テキスト"/>
        <xdr:cNvSpPr txBox="1"/>
      </xdr:nvSpPr>
      <xdr:spPr>
        <a:xfrm>
          <a:off x="10528300" y="935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115,146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141931</xdr:rowOff>
    </xdr:from>
    <xdr:to>
      <xdr:col>14</xdr:col>
      <xdr:colOff>79375</xdr:colOff>
      <xdr:row>56</xdr:row>
      <xdr:rowOff>72081</xdr:rowOff>
    </xdr:to>
    <xdr:sp macro="" textlink="">
      <xdr:nvSpPr>
        <xdr:cNvPr id="367" name="円/楕円 366"/>
        <xdr:cNvSpPr/>
      </xdr:nvSpPr>
      <xdr:spPr>
        <a:xfrm>
          <a:off x="9588500" y="95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88608</xdr:rowOff>
    </xdr:from>
    <xdr:ext cx="599010" cy="259045"/>
    <xdr:sp macro="" textlink="">
      <xdr:nvSpPr>
        <xdr:cNvPr id="368" name="テキスト ボックス 367"/>
        <xdr:cNvSpPr txBox="1"/>
      </xdr:nvSpPr>
      <xdr:spPr>
        <a:xfrm>
          <a:off x="9339794" y="934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100,901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3783</xdr:rowOff>
    </xdr:from>
    <xdr:to>
      <xdr:col>12</xdr:col>
      <xdr:colOff>561975</xdr:colOff>
      <xdr:row>56</xdr:row>
      <xdr:rowOff>105383</xdr:rowOff>
    </xdr:to>
    <xdr:sp macro="" textlink="">
      <xdr:nvSpPr>
        <xdr:cNvPr id="369" name="円/楕円 368"/>
        <xdr:cNvSpPr/>
      </xdr:nvSpPr>
      <xdr:spPr>
        <a:xfrm>
          <a:off x="8699500" y="96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121910</xdr:rowOff>
    </xdr:from>
    <xdr:ext cx="534377" cy="259045"/>
    <xdr:sp macro="" textlink="">
      <xdr:nvSpPr>
        <xdr:cNvPr id="370" name="テキスト ボックス 369"/>
        <xdr:cNvSpPr txBox="1"/>
      </xdr:nvSpPr>
      <xdr:spPr>
        <a:xfrm>
          <a:off x="8483111" y="938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49096</xdr:rowOff>
    </xdr:from>
    <xdr:to>
      <xdr:col>11</xdr:col>
      <xdr:colOff>358775</xdr:colOff>
      <xdr:row>56</xdr:row>
      <xdr:rowOff>150696</xdr:rowOff>
    </xdr:to>
    <xdr:sp macro="" textlink="">
      <xdr:nvSpPr>
        <xdr:cNvPr id="371" name="円/楕円 370"/>
        <xdr:cNvSpPr/>
      </xdr:nvSpPr>
      <xdr:spPr>
        <a:xfrm>
          <a:off x="7810500" y="96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167223</xdr:rowOff>
    </xdr:from>
    <xdr:ext cx="534377" cy="259045"/>
    <xdr:sp macro="" textlink="">
      <xdr:nvSpPr>
        <xdr:cNvPr id="372" name="テキスト ボックス 371"/>
        <xdr:cNvSpPr txBox="1"/>
      </xdr:nvSpPr>
      <xdr:spPr>
        <a:xfrm>
          <a:off x="7594111" y="94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83,706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148199</xdr:rowOff>
    </xdr:from>
    <xdr:to>
      <xdr:col>10</xdr:col>
      <xdr:colOff>155575</xdr:colOff>
      <xdr:row>56</xdr:row>
      <xdr:rowOff>78349</xdr:rowOff>
    </xdr:to>
    <xdr:sp macro="" textlink="">
      <xdr:nvSpPr>
        <xdr:cNvPr id="373" name="円/楕円 372"/>
        <xdr:cNvSpPr/>
      </xdr:nvSpPr>
      <xdr:spPr>
        <a:xfrm>
          <a:off x="6921500" y="95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94876</xdr:rowOff>
    </xdr:from>
    <xdr:ext cx="534377" cy="259045"/>
    <xdr:sp macro="" textlink="">
      <xdr:nvSpPr>
        <xdr:cNvPr id="374" name="テキスト ボックス 373"/>
        <xdr:cNvSpPr txBox="1"/>
      </xdr:nvSpPr>
      <xdr:spPr>
        <a:xfrm>
          <a:off x="6705111" y="935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122647</xdr:rowOff>
    </xdr:from>
    <xdr:to>
      <xdr:col>15</xdr:col>
      <xdr:colOff>180975</xdr:colOff>
      <xdr:row>74</xdr:row>
      <xdr:rowOff>162126</xdr:rowOff>
    </xdr:to>
    <xdr:cxnSp macro="">
      <xdr:nvCxnSpPr>
        <xdr:cNvPr id="401" name="直線コネクタ 400"/>
        <xdr:cNvCxnSpPr/>
      </xdr:nvCxnSpPr>
      <xdr:spPr>
        <a:xfrm flipV="1">
          <a:off x="9639300" y="12295597"/>
          <a:ext cx="838200" cy="55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48421</xdr:rowOff>
    </xdr:from>
    <xdr:ext cx="534377" cy="259045"/>
    <xdr:sp macro="" textlink="">
      <xdr:nvSpPr>
        <xdr:cNvPr id="402" name="商工費平均値テキスト"/>
        <xdr:cNvSpPr txBox="1"/>
      </xdr:nvSpPr>
      <xdr:spPr>
        <a:xfrm>
          <a:off x="10528300" y="1307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162126</xdr:rowOff>
    </xdr:from>
    <xdr:to>
      <xdr:col>14</xdr:col>
      <xdr:colOff>28575</xdr:colOff>
      <xdr:row>76</xdr:row>
      <xdr:rowOff>13170</xdr:rowOff>
    </xdr:to>
    <xdr:cxnSp macro="">
      <xdr:nvCxnSpPr>
        <xdr:cNvPr id="404" name="直線コネクタ 403"/>
        <xdr:cNvCxnSpPr/>
      </xdr:nvCxnSpPr>
      <xdr:spPr>
        <a:xfrm flipV="1">
          <a:off x="8750300" y="12849426"/>
          <a:ext cx="889000" cy="19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131723</xdr:rowOff>
    </xdr:from>
    <xdr:ext cx="534377" cy="259045"/>
    <xdr:sp macro="" textlink="">
      <xdr:nvSpPr>
        <xdr:cNvPr id="406" name="テキスト ボックス 405"/>
        <xdr:cNvSpPr txBox="1"/>
      </xdr:nvSpPr>
      <xdr:spPr>
        <a:xfrm>
          <a:off x="9372111" y="131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123584</xdr:rowOff>
    </xdr:from>
    <xdr:to>
      <xdr:col>12</xdr:col>
      <xdr:colOff>511175</xdr:colOff>
      <xdr:row>76</xdr:row>
      <xdr:rowOff>13170</xdr:rowOff>
    </xdr:to>
    <xdr:cxnSp macro="">
      <xdr:nvCxnSpPr>
        <xdr:cNvPr id="407" name="直線コネクタ 406"/>
        <xdr:cNvCxnSpPr/>
      </xdr:nvCxnSpPr>
      <xdr:spPr>
        <a:xfrm>
          <a:off x="7861300" y="12982334"/>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34820</xdr:rowOff>
    </xdr:from>
    <xdr:ext cx="534377" cy="259045"/>
    <xdr:sp macro="" textlink="">
      <xdr:nvSpPr>
        <xdr:cNvPr id="409" name="テキスト ボックス 408"/>
        <xdr:cNvSpPr txBox="1"/>
      </xdr:nvSpPr>
      <xdr:spPr>
        <a:xfrm>
          <a:off x="8483111" y="132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123584</xdr:rowOff>
    </xdr:from>
    <xdr:to>
      <xdr:col>11</xdr:col>
      <xdr:colOff>307975</xdr:colOff>
      <xdr:row>75</xdr:row>
      <xdr:rowOff>167384</xdr:rowOff>
    </xdr:to>
    <xdr:cxnSp macro="">
      <xdr:nvCxnSpPr>
        <xdr:cNvPr id="410" name="直線コネクタ 409"/>
        <xdr:cNvCxnSpPr/>
      </xdr:nvCxnSpPr>
      <xdr:spPr>
        <a:xfrm flipV="1">
          <a:off x="6972300" y="12982334"/>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64857</xdr:rowOff>
    </xdr:from>
    <xdr:ext cx="534377" cy="259045"/>
    <xdr:sp macro="" textlink="">
      <xdr:nvSpPr>
        <xdr:cNvPr id="412" name="テキスト ボックス 411"/>
        <xdr:cNvSpPr txBox="1"/>
      </xdr:nvSpPr>
      <xdr:spPr>
        <a:xfrm>
          <a:off x="7594111" y="132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69750</xdr:rowOff>
    </xdr:from>
    <xdr:ext cx="534377" cy="259045"/>
    <xdr:sp macro="" textlink="">
      <xdr:nvSpPr>
        <xdr:cNvPr id="414" name="テキスト ボックス 413"/>
        <xdr:cNvSpPr txBox="1"/>
      </xdr:nvSpPr>
      <xdr:spPr>
        <a:xfrm>
          <a:off x="6705111" y="132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71847</xdr:rowOff>
    </xdr:from>
    <xdr:to>
      <xdr:col>15</xdr:col>
      <xdr:colOff>231775</xdr:colOff>
      <xdr:row>72</xdr:row>
      <xdr:rowOff>1997</xdr:rowOff>
    </xdr:to>
    <xdr:sp macro="" textlink="">
      <xdr:nvSpPr>
        <xdr:cNvPr id="420" name="円/楕円 419"/>
        <xdr:cNvSpPr/>
      </xdr:nvSpPr>
      <xdr:spPr>
        <a:xfrm>
          <a:off x="10426700" y="122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24874</xdr:rowOff>
    </xdr:from>
    <xdr:ext cx="534377" cy="259045"/>
    <xdr:sp macro="" textlink="">
      <xdr:nvSpPr>
        <xdr:cNvPr id="421" name="商工費該当値テキスト"/>
        <xdr:cNvSpPr txBox="1"/>
      </xdr:nvSpPr>
      <xdr:spPr>
        <a:xfrm>
          <a:off x="10528300" y="1219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53,246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111326</xdr:rowOff>
    </xdr:from>
    <xdr:to>
      <xdr:col>14</xdr:col>
      <xdr:colOff>79375</xdr:colOff>
      <xdr:row>75</xdr:row>
      <xdr:rowOff>41476</xdr:rowOff>
    </xdr:to>
    <xdr:sp macro="" textlink="">
      <xdr:nvSpPr>
        <xdr:cNvPr id="422" name="円/楕円 421"/>
        <xdr:cNvSpPr/>
      </xdr:nvSpPr>
      <xdr:spPr>
        <a:xfrm>
          <a:off x="9588500" y="1279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58003</xdr:rowOff>
    </xdr:from>
    <xdr:ext cx="534377" cy="259045"/>
    <xdr:sp macro="" textlink="">
      <xdr:nvSpPr>
        <xdr:cNvPr id="423" name="テキスト ボックス 422"/>
        <xdr:cNvSpPr txBox="1"/>
      </xdr:nvSpPr>
      <xdr:spPr>
        <a:xfrm>
          <a:off x="9372111" y="125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133820</xdr:rowOff>
    </xdr:from>
    <xdr:to>
      <xdr:col>12</xdr:col>
      <xdr:colOff>561975</xdr:colOff>
      <xdr:row>76</xdr:row>
      <xdr:rowOff>63970</xdr:rowOff>
    </xdr:to>
    <xdr:sp macro="" textlink="">
      <xdr:nvSpPr>
        <xdr:cNvPr id="424" name="円/楕円 423"/>
        <xdr:cNvSpPr/>
      </xdr:nvSpPr>
      <xdr:spPr>
        <a:xfrm>
          <a:off x="8699500" y="129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80497</xdr:rowOff>
    </xdr:from>
    <xdr:ext cx="534377" cy="259045"/>
    <xdr:sp macro="" textlink="">
      <xdr:nvSpPr>
        <xdr:cNvPr id="425" name="テキスト ボックス 424"/>
        <xdr:cNvSpPr txBox="1"/>
      </xdr:nvSpPr>
      <xdr:spPr>
        <a:xfrm>
          <a:off x="8483111" y="127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72784</xdr:rowOff>
    </xdr:from>
    <xdr:to>
      <xdr:col>11</xdr:col>
      <xdr:colOff>358775</xdr:colOff>
      <xdr:row>76</xdr:row>
      <xdr:rowOff>2933</xdr:rowOff>
    </xdr:to>
    <xdr:sp macro="" textlink="">
      <xdr:nvSpPr>
        <xdr:cNvPr id="426" name="円/楕円 425"/>
        <xdr:cNvSpPr/>
      </xdr:nvSpPr>
      <xdr:spPr>
        <a:xfrm>
          <a:off x="7810500" y="129315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19461</xdr:rowOff>
    </xdr:from>
    <xdr:ext cx="534377" cy="259045"/>
    <xdr:sp macro="" textlink="">
      <xdr:nvSpPr>
        <xdr:cNvPr id="427" name="テキスト ボックス 426"/>
        <xdr:cNvSpPr txBox="1"/>
      </xdr:nvSpPr>
      <xdr:spPr>
        <a:xfrm>
          <a:off x="7594111" y="127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116584</xdr:rowOff>
    </xdr:from>
    <xdr:to>
      <xdr:col>10</xdr:col>
      <xdr:colOff>155575</xdr:colOff>
      <xdr:row>76</xdr:row>
      <xdr:rowOff>46734</xdr:rowOff>
    </xdr:to>
    <xdr:sp macro="" textlink="">
      <xdr:nvSpPr>
        <xdr:cNvPr id="428" name="円/楕円 427"/>
        <xdr:cNvSpPr/>
      </xdr:nvSpPr>
      <xdr:spPr>
        <a:xfrm>
          <a:off x="6921500" y="1297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63261</xdr:rowOff>
    </xdr:from>
    <xdr:ext cx="534377" cy="259045"/>
    <xdr:sp macro="" textlink="">
      <xdr:nvSpPr>
        <xdr:cNvPr id="429" name="テキスト ボックス 428"/>
        <xdr:cNvSpPr txBox="1"/>
      </xdr:nvSpPr>
      <xdr:spPr>
        <a:xfrm>
          <a:off x="6705111" y="1275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152997</xdr:rowOff>
    </xdr:from>
    <xdr:to>
      <xdr:col>15</xdr:col>
      <xdr:colOff>180975</xdr:colOff>
      <xdr:row>94</xdr:row>
      <xdr:rowOff>42583</xdr:rowOff>
    </xdr:to>
    <xdr:cxnSp macro="">
      <xdr:nvCxnSpPr>
        <xdr:cNvPr id="458" name="直線コネクタ 457"/>
        <xdr:cNvCxnSpPr/>
      </xdr:nvCxnSpPr>
      <xdr:spPr>
        <a:xfrm>
          <a:off x="9639300" y="15583497"/>
          <a:ext cx="838200" cy="57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68445</xdr:rowOff>
    </xdr:from>
    <xdr:ext cx="534377" cy="259045"/>
    <xdr:sp macro="" textlink="">
      <xdr:nvSpPr>
        <xdr:cNvPr id="459" name="土木費平均値テキスト"/>
        <xdr:cNvSpPr txBox="1"/>
      </xdr:nvSpPr>
      <xdr:spPr>
        <a:xfrm>
          <a:off x="10528300" y="1618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152997</xdr:rowOff>
    </xdr:from>
    <xdr:to>
      <xdr:col>14</xdr:col>
      <xdr:colOff>28575</xdr:colOff>
      <xdr:row>91</xdr:row>
      <xdr:rowOff>83807</xdr:rowOff>
    </xdr:to>
    <xdr:cxnSp macro="">
      <xdr:nvCxnSpPr>
        <xdr:cNvPr id="461" name="直線コネクタ 460"/>
        <xdr:cNvCxnSpPr/>
      </xdr:nvCxnSpPr>
      <xdr:spPr>
        <a:xfrm flipV="1">
          <a:off x="8750300" y="15583497"/>
          <a:ext cx="889000" cy="1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24198</xdr:rowOff>
    </xdr:from>
    <xdr:ext cx="534377" cy="259045"/>
    <xdr:sp macro="" textlink="">
      <xdr:nvSpPr>
        <xdr:cNvPr id="463" name="テキスト ボックス 462"/>
        <xdr:cNvSpPr txBox="1"/>
      </xdr:nvSpPr>
      <xdr:spPr>
        <a:xfrm>
          <a:off x="9372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83807</xdr:rowOff>
    </xdr:from>
    <xdr:to>
      <xdr:col>12</xdr:col>
      <xdr:colOff>511175</xdr:colOff>
      <xdr:row>92</xdr:row>
      <xdr:rowOff>51118</xdr:rowOff>
    </xdr:to>
    <xdr:cxnSp macro="">
      <xdr:nvCxnSpPr>
        <xdr:cNvPr id="464" name="直線コネクタ 463"/>
        <xdr:cNvCxnSpPr/>
      </xdr:nvCxnSpPr>
      <xdr:spPr>
        <a:xfrm flipV="1">
          <a:off x="7861300" y="15685757"/>
          <a:ext cx="8890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42397</xdr:rowOff>
    </xdr:from>
    <xdr:ext cx="534377" cy="259045"/>
    <xdr:sp macro="" textlink="">
      <xdr:nvSpPr>
        <xdr:cNvPr id="466" name="テキスト ボックス 465"/>
        <xdr:cNvSpPr txBox="1"/>
      </xdr:nvSpPr>
      <xdr:spPr>
        <a:xfrm>
          <a:off x="8483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162344</xdr:rowOff>
    </xdr:from>
    <xdr:to>
      <xdr:col>11</xdr:col>
      <xdr:colOff>307975</xdr:colOff>
      <xdr:row>92</xdr:row>
      <xdr:rowOff>51118</xdr:rowOff>
    </xdr:to>
    <xdr:cxnSp macro="">
      <xdr:nvCxnSpPr>
        <xdr:cNvPr id="467" name="直線コネクタ 466"/>
        <xdr:cNvCxnSpPr/>
      </xdr:nvCxnSpPr>
      <xdr:spPr>
        <a:xfrm>
          <a:off x="6972300" y="15764294"/>
          <a:ext cx="889000" cy="6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163161</xdr:rowOff>
    </xdr:from>
    <xdr:ext cx="534377" cy="259045"/>
    <xdr:sp macro="" textlink="">
      <xdr:nvSpPr>
        <xdr:cNvPr id="469" name="テキスト ボックス 468"/>
        <xdr:cNvSpPr txBox="1"/>
      </xdr:nvSpPr>
      <xdr:spPr>
        <a:xfrm>
          <a:off x="7594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98392</xdr:rowOff>
    </xdr:from>
    <xdr:ext cx="534377" cy="259045"/>
    <xdr:sp macro="" textlink="">
      <xdr:nvSpPr>
        <xdr:cNvPr id="471" name="テキスト ボックス 470"/>
        <xdr:cNvSpPr txBox="1"/>
      </xdr:nvSpPr>
      <xdr:spPr>
        <a:xfrm>
          <a:off x="6705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163233</xdr:rowOff>
    </xdr:from>
    <xdr:to>
      <xdr:col>15</xdr:col>
      <xdr:colOff>231775</xdr:colOff>
      <xdr:row>94</xdr:row>
      <xdr:rowOff>93383</xdr:rowOff>
    </xdr:to>
    <xdr:sp macro="" textlink="">
      <xdr:nvSpPr>
        <xdr:cNvPr id="477" name="円/楕円 476"/>
        <xdr:cNvSpPr/>
      </xdr:nvSpPr>
      <xdr:spPr>
        <a:xfrm>
          <a:off x="10426700" y="161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14660</xdr:rowOff>
    </xdr:from>
    <xdr:ext cx="534377" cy="259045"/>
    <xdr:sp macro="" textlink="">
      <xdr:nvSpPr>
        <xdr:cNvPr id="478" name="土木費該当値テキスト"/>
        <xdr:cNvSpPr txBox="1"/>
      </xdr:nvSpPr>
      <xdr:spPr>
        <a:xfrm>
          <a:off x="10528300" y="159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67,647</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102197</xdr:rowOff>
    </xdr:from>
    <xdr:to>
      <xdr:col>14</xdr:col>
      <xdr:colOff>79375</xdr:colOff>
      <xdr:row>91</xdr:row>
      <xdr:rowOff>32347</xdr:rowOff>
    </xdr:to>
    <xdr:sp macro="" textlink="">
      <xdr:nvSpPr>
        <xdr:cNvPr id="479" name="円/楕円 478"/>
        <xdr:cNvSpPr/>
      </xdr:nvSpPr>
      <xdr:spPr>
        <a:xfrm>
          <a:off x="9588500" y="155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48874</xdr:rowOff>
    </xdr:from>
    <xdr:ext cx="599010" cy="259045"/>
    <xdr:sp macro="" textlink="">
      <xdr:nvSpPr>
        <xdr:cNvPr id="480" name="テキスト ボックス 479"/>
        <xdr:cNvSpPr txBox="1"/>
      </xdr:nvSpPr>
      <xdr:spPr>
        <a:xfrm>
          <a:off x="9339794" y="1530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112,953</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33007</xdr:rowOff>
    </xdr:from>
    <xdr:to>
      <xdr:col>12</xdr:col>
      <xdr:colOff>561975</xdr:colOff>
      <xdr:row>91</xdr:row>
      <xdr:rowOff>134607</xdr:rowOff>
    </xdr:to>
    <xdr:sp macro="" textlink="">
      <xdr:nvSpPr>
        <xdr:cNvPr id="481" name="円/楕円 480"/>
        <xdr:cNvSpPr/>
      </xdr:nvSpPr>
      <xdr:spPr>
        <a:xfrm>
          <a:off x="8699500" y="156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151134</xdr:rowOff>
    </xdr:from>
    <xdr:ext cx="599010" cy="259045"/>
    <xdr:sp macro="" textlink="">
      <xdr:nvSpPr>
        <xdr:cNvPr id="482" name="テキスト ボックス 481"/>
        <xdr:cNvSpPr txBox="1"/>
      </xdr:nvSpPr>
      <xdr:spPr>
        <a:xfrm>
          <a:off x="8450794" y="1541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104,901</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318</xdr:rowOff>
    </xdr:from>
    <xdr:to>
      <xdr:col>11</xdr:col>
      <xdr:colOff>358775</xdr:colOff>
      <xdr:row>92</xdr:row>
      <xdr:rowOff>101918</xdr:rowOff>
    </xdr:to>
    <xdr:sp macro="" textlink="">
      <xdr:nvSpPr>
        <xdr:cNvPr id="483" name="円/楕円 482"/>
        <xdr:cNvSpPr/>
      </xdr:nvSpPr>
      <xdr:spPr>
        <a:xfrm>
          <a:off x="7810500" y="157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118445</xdr:rowOff>
    </xdr:from>
    <xdr:ext cx="534377" cy="259045"/>
    <xdr:sp macro="" textlink="">
      <xdr:nvSpPr>
        <xdr:cNvPr id="484" name="テキスト ボックス 483"/>
        <xdr:cNvSpPr txBox="1"/>
      </xdr:nvSpPr>
      <xdr:spPr>
        <a:xfrm>
          <a:off x="7594111" y="1554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93,975</a:t>
          </a:r>
          <a:endParaRPr kumimoji="1" lang="ja-JP" altLang="en-US" sz="1000" b="1">
            <a:solidFill>
              <a:srgbClr val="FF0000"/>
            </a:solidFill>
            <a:latin typeface="ＭＳ Ｐゴシック"/>
          </a:endParaRPr>
        </a:p>
      </xdr:txBody>
    </xdr:sp>
    <xdr:clientData/>
  </xdr:oneCellAnchor>
  <xdr:twoCellAnchor>
    <xdr:from>
      <xdr:col>10</xdr:col>
      <xdr:colOff>53975</xdr:colOff>
      <xdr:row>91</xdr:row>
      <xdr:rowOff>111544</xdr:rowOff>
    </xdr:from>
    <xdr:to>
      <xdr:col>10</xdr:col>
      <xdr:colOff>155575</xdr:colOff>
      <xdr:row>92</xdr:row>
      <xdr:rowOff>41694</xdr:rowOff>
    </xdr:to>
    <xdr:sp macro="" textlink="">
      <xdr:nvSpPr>
        <xdr:cNvPr id="485" name="円/楕円 484"/>
        <xdr:cNvSpPr/>
      </xdr:nvSpPr>
      <xdr:spPr>
        <a:xfrm>
          <a:off x="6921500" y="15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90</xdr:row>
      <xdr:rowOff>58221</xdr:rowOff>
    </xdr:from>
    <xdr:ext cx="534377" cy="259045"/>
    <xdr:sp macro="" textlink="">
      <xdr:nvSpPr>
        <xdr:cNvPr id="486" name="テキスト ボックス 485"/>
        <xdr:cNvSpPr txBox="1"/>
      </xdr:nvSpPr>
      <xdr:spPr>
        <a:xfrm>
          <a:off x="6705111" y="1548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9"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1"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208</xdr:rowOff>
    </xdr:from>
    <xdr:to>
      <xdr:col>23</xdr:col>
      <xdr:colOff>517525</xdr:colOff>
      <xdr:row>35</xdr:row>
      <xdr:rowOff>53929</xdr:rowOff>
    </xdr:to>
    <xdr:cxnSp macro="">
      <xdr:nvCxnSpPr>
        <xdr:cNvPr id="513" name="直線コネクタ 512"/>
        <xdr:cNvCxnSpPr/>
      </xdr:nvCxnSpPr>
      <xdr:spPr>
        <a:xfrm flipV="1">
          <a:off x="15481300" y="6000958"/>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63954</xdr:rowOff>
    </xdr:from>
    <xdr:ext cx="534377" cy="259045"/>
    <xdr:sp macro="" textlink="">
      <xdr:nvSpPr>
        <xdr:cNvPr id="514" name="消防費平均値テキスト"/>
        <xdr:cNvSpPr txBox="1"/>
      </xdr:nvSpPr>
      <xdr:spPr>
        <a:xfrm>
          <a:off x="16370300" y="572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141415</xdr:rowOff>
    </xdr:from>
    <xdr:to>
      <xdr:col>22</xdr:col>
      <xdr:colOff>365125</xdr:colOff>
      <xdr:row>35</xdr:row>
      <xdr:rowOff>53929</xdr:rowOff>
    </xdr:to>
    <xdr:cxnSp macro="">
      <xdr:nvCxnSpPr>
        <xdr:cNvPr id="516" name="直線コネクタ 515"/>
        <xdr:cNvCxnSpPr/>
      </xdr:nvCxnSpPr>
      <xdr:spPr>
        <a:xfrm>
          <a:off x="14592300" y="5970715"/>
          <a:ext cx="889000" cy="8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71764</xdr:rowOff>
    </xdr:from>
    <xdr:ext cx="534377" cy="259045"/>
    <xdr:sp macro="" textlink="">
      <xdr:nvSpPr>
        <xdr:cNvPr id="518" name="テキスト ボックス 517"/>
        <xdr:cNvSpPr txBox="1"/>
      </xdr:nvSpPr>
      <xdr:spPr>
        <a:xfrm>
          <a:off x="15214111" y="57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141415</xdr:rowOff>
    </xdr:from>
    <xdr:to>
      <xdr:col>21</xdr:col>
      <xdr:colOff>161925</xdr:colOff>
      <xdr:row>35</xdr:row>
      <xdr:rowOff>119812</xdr:rowOff>
    </xdr:to>
    <xdr:cxnSp macro="">
      <xdr:nvCxnSpPr>
        <xdr:cNvPr id="519" name="直線コネクタ 518"/>
        <xdr:cNvCxnSpPr/>
      </xdr:nvCxnSpPr>
      <xdr:spPr>
        <a:xfrm flipV="1">
          <a:off x="13703300" y="5970715"/>
          <a:ext cx="889000" cy="1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38180</xdr:rowOff>
    </xdr:from>
    <xdr:ext cx="534377" cy="259045"/>
    <xdr:sp macro="" textlink="">
      <xdr:nvSpPr>
        <xdr:cNvPr id="521" name="テキスト ボックス 520"/>
        <xdr:cNvSpPr txBox="1"/>
      </xdr:nvSpPr>
      <xdr:spPr>
        <a:xfrm>
          <a:off x="14325111" y="60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119812</xdr:rowOff>
    </xdr:from>
    <xdr:to>
      <xdr:col>19</xdr:col>
      <xdr:colOff>644525</xdr:colOff>
      <xdr:row>35</xdr:row>
      <xdr:rowOff>126647</xdr:rowOff>
    </xdr:to>
    <xdr:cxnSp macro="">
      <xdr:nvCxnSpPr>
        <xdr:cNvPr id="522" name="直線コネクタ 521"/>
        <xdr:cNvCxnSpPr/>
      </xdr:nvCxnSpPr>
      <xdr:spPr>
        <a:xfrm flipV="1">
          <a:off x="12814300" y="6120562"/>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149443</xdr:rowOff>
    </xdr:from>
    <xdr:ext cx="534377" cy="259045"/>
    <xdr:sp macro="" textlink="">
      <xdr:nvSpPr>
        <xdr:cNvPr id="524" name="テキスト ボックス 523"/>
        <xdr:cNvSpPr txBox="1"/>
      </xdr:nvSpPr>
      <xdr:spPr>
        <a:xfrm>
          <a:off x="13436111" y="58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167662</xdr:rowOff>
    </xdr:from>
    <xdr:ext cx="534377" cy="259045"/>
    <xdr:sp macro="" textlink="">
      <xdr:nvSpPr>
        <xdr:cNvPr id="526" name="テキスト ボックス 525"/>
        <xdr:cNvSpPr txBox="1"/>
      </xdr:nvSpPr>
      <xdr:spPr>
        <a:xfrm>
          <a:off x="12547111" y="58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120858</xdr:rowOff>
    </xdr:from>
    <xdr:to>
      <xdr:col>23</xdr:col>
      <xdr:colOff>568325</xdr:colOff>
      <xdr:row>35</xdr:row>
      <xdr:rowOff>51008</xdr:rowOff>
    </xdr:to>
    <xdr:sp macro="" textlink="">
      <xdr:nvSpPr>
        <xdr:cNvPr id="532" name="円/楕円 531"/>
        <xdr:cNvSpPr/>
      </xdr:nvSpPr>
      <xdr:spPr>
        <a:xfrm>
          <a:off x="16268700" y="59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99285</xdr:rowOff>
    </xdr:from>
    <xdr:ext cx="534377" cy="259045"/>
    <xdr:sp macro="" textlink="">
      <xdr:nvSpPr>
        <xdr:cNvPr id="533" name="消防費該当値テキスト"/>
        <xdr:cNvSpPr txBox="1"/>
      </xdr:nvSpPr>
      <xdr:spPr>
        <a:xfrm>
          <a:off x="16370300" y="59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28,602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3129</xdr:rowOff>
    </xdr:from>
    <xdr:to>
      <xdr:col>22</xdr:col>
      <xdr:colOff>415925</xdr:colOff>
      <xdr:row>35</xdr:row>
      <xdr:rowOff>104729</xdr:rowOff>
    </xdr:to>
    <xdr:sp macro="" textlink="">
      <xdr:nvSpPr>
        <xdr:cNvPr id="534" name="円/楕円 533"/>
        <xdr:cNvSpPr/>
      </xdr:nvSpPr>
      <xdr:spPr>
        <a:xfrm>
          <a:off x="15430500" y="60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95856</xdr:rowOff>
    </xdr:from>
    <xdr:ext cx="534377" cy="259045"/>
    <xdr:sp macro="" textlink="">
      <xdr:nvSpPr>
        <xdr:cNvPr id="535" name="テキスト ボックス 534"/>
        <xdr:cNvSpPr txBox="1"/>
      </xdr:nvSpPr>
      <xdr:spPr>
        <a:xfrm>
          <a:off x="15214111" y="60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90615</xdr:rowOff>
    </xdr:from>
    <xdr:to>
      <xdr:col>21</xdr:col>
      <xdr:colOff>212725</xdr:colOff>
      <xdr:row>35</xdr:row>
      <xdr:rowOff>20765</xdr:rowOff>
    </xdr:to>
    <xdr:sp macro="" textlink="">
      <xdr:nvSpPr>
        <xdr:cNvPr id="536" name="円/楕円 535"/>
        <xdr:cNvSpPr/>
      </xdr:nvSpPr>
      <xdr:spPr>
        <a:xfrm>
          <a:off x="14541500" y="59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37292</xdr:rowOff>
    </xdr:from>
    <xdr:ext cx="534377" cy="259045"/>
    <xdr:sp macro="" textlink="">
      <xdr:nvSpPr>
        <xdr:cNvPr id="537" name="テキスト ボックス 536"/>
        <xdr:cNvSpPr txBox="1"/>
      </xdr:nvSpPr>
      <xdr:spPr>
        <a:xfrm>
          <a:off x="14325111" y="56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69012</xdr:rowOff>
    </xdr:from>
    <xdr:to>
      <xdr:col>20</xdr:col>
      <xdr:colOff>9525</xdr:colOff>
      <xdr:row>35</xdr:row>
      <xdr:rowOff>170612</xdr:rowOff>
    </xdr:to>
    <xdr:sp macro="" textlink="">
      <xdr:nvSpPr>
        <xdr:cNvPr id="538" name="円/楕円 537"/>
        <xdr:cNvSpPr/>
      </xdr:nvSpPr>
      <xdr:spPr>
        <a:xfrm>
          <a:off x="13652500" y="60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161739</xdr:rowOff>
    </xdr:from>
    <xdr:ext cx="534377" cy="259045"/>
    <xdr:sp macro="" textlink="">
      <xdr:nvSpPr>
        <xdr:cNvPr id="539" name="テキスト ボックス 538"/>
        <xdr:cNvSpPr txBox="1"/>
      </xdr:nvSpPr>
      <xdr:spPr>
        <a:xfrm>
          <a:off x="13436111" y="61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75847</xdr:rowOff>
    </xdr:from>
    <xdr:to>
      <xdr:col>18</xdr:col>
      <xdr:colOff>492125</xdr:colOff>
      <xdr:row>36</xdr:row>
      <xdr:rowOff>5997</xdr:rowOff>
    </xdr:to>
    <xdr:sp macro="" textlink="">
      <xdr:nvSpPr>
        <xdr:cNvPr id="540" name="円/楕円 539"/>
        <xdr:cNvSpPr/>
      </xdr:nvSpPr>
      <xdr:spPr>
        <a:xfrm>
          <a:off x="12763500" y="60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168574</xdr:rowOff>
    </xdr:from>
    <xdr:ext cx="534377" cy="259045"/>
    <xdr:sp macro="" textlink="">
      <xdr:nvSpPr>
        <xdr:cNvPr id="541" name="テキスト ボックス 540"/>
        <xdr:cNvSpPr txBox="1"/>
      </xdr:nvSpPr>
      <xdr:spPr>
        <a:xfrm>
          <a:off x="12547111" y="616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9"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1"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16071</xdr:rowOff>
    </xdr:from>
    <xdr:to>
      <xdr:col>23</xdr:col>
      <xdr:colOff>517525</xdr:colOff>
      <xdr:row>59</xdr:row>
      <xdr:rowOff>22624</xdr:rowOff>
    </xdr:to>
    <xdr:cxnSp macro="">
      <xdr:nvCxnSpPr>
        <xdr:cNvPr id="573" name="直線コネクタ 572"/>
        <xdr:cNvCxnSpPr/>
      </xdr:nvCxnSpPr>
      <xdr:spPr>
        <a:xfrm>
          <a:off x="15481300" y="10131621"/>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36361</xdr:rowOff>
    </xdr:from>
    <xdr:ext cx="534377" cy="259045"/>
    <xdr:sp macro="" textlink="">
      <xdr:nvSpPr>
        <xdr:cNvPr id="574" name="教育費平均値テキスト"/>
        <xdr:cNvSpPr txBox="1"/>
      </xdr:nvSpPr>
      <xdr:spPr>
        <a:xfrm>
          <a:off x="16370300" y="963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10715</xdr:rowOff>
    </xdr:from>
    <xdr:to>
      <xdr:col>22</xdr:col>
      <xdr:colOff>365125</xdr:colOff>
      <xdr:row>59</xdr:row>
      <xdr:rowOff>16071</xdr:rowOff>
    </xdr:to>
    <xdr:cxnSp macro="">
      <xdr:nvCxnSpPr>
        <xdr:cNvPr id="576" name="直線コネクタ 575"/>
        <xdr:cNvCxnSpPr/>
      </xdr:nvCxnSpPr>
      <xdr:spPr>
        <a:xfrm>
          <a:off x="14592300" y="10126265"/>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168851</xdr:rowOff>
    </xdr:from>
    <xdr:ext cx="534377" cy="259045"/>
    <xdr:sp macro="" textlink="">
      <xdr:nvSpPr>
        <xdr:cNvPr id="578" name="テキスト ボックス 577"/>
        <xdr:cNvSpPr txBox="1"/>
      </xdr:nvSpPr>
      <xdr:spPr>
        <a:xfrm>
          <a:off x="15214111" y="95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10715</xdr:rowOff>
    </xdr:from>
    <xdr:to>
      <xdr:col>21</xdr:col>
      <xdr:colOff>161925</xdr:colOff>
      <xdr:row>59</xdr:row>
      <xdr:rowOff>20501</xdr:rowOff>
    </xdr:to>
    <xdr:cxnSp macro="">
      <xdr:nvCxnSpPr>
        <xdr:cNvPr id="579" name="直線コネクタ 578"/>
        <xdr:cNvCxnSpPr/>
      </xdr:nvCxnSpPr>
      <xdr:spPr>
        <a:xfrm flipV="1">
          <a:off x="13703300" y="10126265"/>
          <a:ext cx="889000" cy="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131894</xdr:rowOff>
    </xdr:from>
    <xdr:ext cx="534377" cy="259045"/>
    <xdr:sp macro="" textlink="">
      <xdr:nvSpPr>
        <xdr:cNvPr id="581" name="テキスト ボックス 580"/>
        <xdr:cNvSpPr txBox="1"/>
      </xdr:nvSpPr>
      <xdr:spPr>
        <a:xfrm>
          <a:off x="14325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14297</xdr:rowOff>
    </xdr:from>
    <xdr:to>
      <xdr:col>19</xdr:col>
      <xdr:colOff>644525</xdr:colOff>
      <xdr:row>59</xdr:row>
      <xdr:rowOff>20501</xdr:rowOff>
    </xdr:to>
    <xdr:cxnSp macro="">
      <xdr:nvCxnSpPr>
        <xdr:cNvPr id="582" name="直線コネクタ 581"/>
        <xdr:cNvCxnSpPr/>
      </xdr:nvCxnSpPr>
      <xdr:spPr>
        <a:xfrm>
          <a:off x="12814300" y="10129847"/>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57958</xdr:rowOff>
    </xdr:from>
    <xdr:ext cx="534377" cy="259045"/>
    <xdr:sp macro="" textlink="">
      <xdr:nvSpPr>
        <xdr:cNvPr id="584" name="テキスト ボックス 583"/>
        <xdr:cNvSpPr txBox="1"/>
      </xdr:nvSpPr>
      <xdr:spPr>
        <a:xfrm>
          <a:off x="13436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33911</xdr:rowOff>
    </xdr:from>
    <xdr:ext cx="534377" cy="259045"/>
    <xdr:sp macro="" textlink="">
      <xdr:nvSpPr>
        <xdr:cNvPr id="586" name="テキスト ボックス 585"/>
        <xdr:cNvSpPr txBox="1"/>
      </xdr:nvSpPr>
      <xdr:spPr>
        <a:xfrm>
          <a:off x="12547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143274</xdr:rowOff>
    </xdr:from>
    <xdr:to>
      <xdr:col>23</xdr:col>
      <xdr:colOff>568325</xdr:colOff>
      <xdr:row>59</xdr:row>
      <xdr:rowOff>73424</xdr:rowOff>
    </xdr:to>
    <xdr:sp macro="" textlink="">
      <xdr:nvSpPr>
        <xdr:cNvPr id="592" name="円/楕円 591"/>
        <xdr:cNvSpPr/>
      </xdr:nvSpPr>
      <xdr:spPr>
        <a:xfrm>
          <a:off x="16268700" y="100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58201</xdr:rowOff>
    </xdr:from>
    <xdr:ext cx="534377" cy="259045"/>
    <xdr:sp macro="" textlink="">
      <xdr:nvSpPr>
        <xdr:cNvPr id="593" name="教育費該当値テキスト"/>
        <xdr:cNvSpPr txBox="1"/>
      </xdr:nvSpPr>
      <xdr:spPr>
        <a:xfrm>
          <a:off x="16370300" y="1000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37,005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136721</xdr:rowOff>
    </xdr:from>
    <xdr:to>
      <xdr:col>22</xdr:col>
      <xdr:colOff>415925</xdr:colOff>
      <xdr:row>59</xdr:row>
      <xdr:rowOff>66871</xdr:rowOff>
    </xdr:to>
    <xdr:sp macro="" textlink="">
      <xdr:nvSpPr>
        <xdr:cNvPr id="594" name="円/楕円 593"/>
        <xdr:cNvSpPr/>
      </xdr:nvSpPr>
      <xdr:spPr>
        <a:xfrm>
          <a:off x="15430500" y="1008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57998</xdr:rowOff>
    </xdr:from>
    <xdr:ext cx="534377" cy="259045"/>
    <xdr:sp macro="" textlink="">
      <xdr:nvSpPr>
        <xdr:cNvPr id="595" name="テキスト ボックス 594"/>
        <xdr:cNvSpPr txBox="1"/>
      </xdr:nvSpPr>
      <xdr:spPr>
        <a:xfrm>
          <a:off x="15214111" y="1017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131365</xdr:rowOff>
    </xdr:from>
    <xdr:to>
      <xdr:col>21</xdr:col>
      <xdr:colOff>212725</xdr:colOff>
      <xdr:row>59</xdr:row>
      <xdr:rowOff>61515</xdr:rowOff>
    </xdr:to>
    <xdr:sp macro="" textlink="">
      <xdr:nvSpPr>
        <xdr:cNvPr id="596" name="円/楕円 595"/>
        <xdr:cNvSpPr/>
      </xdr:nvSpPr>
      <xdr:spPr>
        <a:xfrm>
          <a:off x="14541500" y="1007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52642</xdr:rowOff>
    </xdr:from>
    <xdr:ext cx="534377" cy="259045"/>
    <xdr:sp macro="" textlink="">
      <xdr:nvSpPr>
        <xdr:cNvPr id="597" name="テキスト ボックス 596"/>
        <xdr:cNvSpPr txBox="1"/>
      </xdr:nvSpPr>
      <xdr:spPr>
        <a:xfrm>
          <a:off x="14325111" y="101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141151</xdr:rowOff>
    </xdr:from>
    <xdr:to>
      <xdr:col>20</xdr:col>
      <xdr:colOff>9525</xdr:colOff>
      <xdr:row>59</xdr:row>
      <xdr:rowOff>71301</xdr:rowOff>
    </xdr:to>
    <xdr:sp macro="" textlink="">
      <xdr:nvSpPr>
        <xdr:cNvPr id="598" name="円/楕円 597"/>
        <xdr:cNvSpPr/>
      </xdr:nvSpPr>
      <xdr:spPr>
        <a:xfrm>
          <a:off x="13652500" y="1008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62428</xdr:rowOff>
    </xdr:from>
    <xdr:ext cx="534377" cy="259045"/>
    <xdr:sp macro="" textlink="">
      <xdr:nvSpPr>
        <xdr:cNvPr id="599" name="テキスト ボックス 598"/>
        <xdr:cNvSpPr txBox="1"/>
      </xdr:nvSpPr>
      <xdr:spPr>
        <a:xfrm>
          <a:off x="13436111" y="101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134947</xdr:rowOff>
    </xdr:from>
    <xdr:to>
      <xdr:col>18</xdr:col>
      <xdr:colOff>492125</xdr:colOff>
      <xdr:row>59</xdr:row>
      <xdr:rowOff>65097</xdr:rowOff>
    </xdr:to>
    <xdr:sp macro="" textlink="">
      <xdr:nvSpPr>
        <xdr:cNvPr id="600" name="円/楕円 599"/>
        <xdr:cNvSpPr/>
      </xdr:nvSpPr>
      <xdr:spPr>
        <a:xfrm>
          <a:off x="12763500" y="100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56224</xdr:rowOff>
    </xdr:from>
    <xdr:ext cx="534377" cy="259045"/>
    <xdr:sp macro="" textlink="">
      <xdr:nvSpPr>
        <xdr:cNvPr id="601" name="テキスト ボックス 600"/>
        <xdr:cNvSpPr txBox="1"/>
      </xdr:nvSpPr>
      <xdr:spPr>
        <a:xfrm>
          <a:off x="12547111" y="1017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8"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0"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13012</xdr:rowOff>
    </xdr:from>
    <xdr:to>
      <xdr:col>23</xdr:col>
      <xdr:colOff>517525</xdr:colOff>
      <xdr:row>79</xdr:row>
      <xdr:rowOff>13143</xdr:rowOff>
    </xdr:to>
    <xdr:cxnSp macro="">
      <xdr:nvCxnSpPr>
        <xdr:cNvPr id="632" name="直線コネクタ 631"/>
        <xdr:cNvCxnSpPr/>
      </xdr:nvCxnSpPr>
      <xdr:spPr>
        <a:xfrm flipV="1">
          <a:off x="15481300" y="12014512"/>
          <a:ext cx="838200" cy="15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148829</xdr:rowOff>
    </xdr:from>
    <xdr:ext cx="469744" cy="259045"/>
    <xdr:sp macro="" textlink="">
      <xdr:nvSpPr>
        <xdr:cNvPr id="633" name="災害復旧費平均値テキスト"/>
        <xdr:cNvSpPr txBox="1"/>
      </xdr:nvSpPr>
      <xdr:spPr>
        <a:xfrm>
          <a:off x="16370300" y="1352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13143</xdr:rowOff>
    </xdr:from>
    <xdr:to>
      <xdr:col>22</xdr:col>
      <xdr:colOff>365125</xdr:colOff>
      <xdr:row>79</xdr:row>
      <xdr:rowOff>79142</xdr:rowOff>
    </xdr:to>
    <xdr:cxnSp macro="">
      <xdr:nvCxnSpPr>
        <xdr:cNvPr id="635" name="直線コネクタ 634"/>
        <xdr:cNvCxnSpPr/>
      </xdr:nvCxnSpPr>
      <xdr:spPr>
        <a:xfrm flipV="1">
          <a:off x="14592300" y="13557693"/>
          <a:ext cx="889000" cy="6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94127</xdr:rowOff>
    </xdr:from>
    <xdr:ext cx="469744" cy="259045"/>
    <xdr:sp macro="" textlink="">
      <xdr:nvSpPr>
        <xdr:cNvPr id="637" name="テキスト ボックス 636"/>
        <xdr:cNvSpPr txBox="1"/>
      </xdr:nvSpPr>
      <xdr:spPr>
        <a:xfrm>
          <a:off x="15246427" y="136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144239</xdr:rowOff>
    </xdr:from>
    <xdr:to>
      <xdr:col>21</xdr:col>
      <xdr:colOff>161925</xdr:colOff>
      <xdr:row>79</xdr:row>
      <xdr:rowOff>79142</xdr:rowOff>
    </xdr:to>
    <xdr:cxnSp macro="">
      <xdr:nvCxnSpPr>
        <xdr:cNvPr id="638" name="直線コネクタ 637"/>
        <xdr:cNvCxnSpPr/>
      </xdr:nvCxnSpPr>
      <xdr:spPr>
        <a:xfrm>
          <a:off x="13703300" y="13517339"/>
          <a:ext cx="889000" cy="10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0" name="テキスト ボックス 639"/>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114892</xdr:rowOff>
    </xdr:from>
    <xdr:to>
      <xdr:col>19</xdr:col>
      <xdr:colOff>644525</xdr:colOff>
      <xdr:row>78</xdr:row>
      <xdr:rowOff>144239</xdr:rowOff>
    </xdr:to>
    <xdr:cxnSp macro="">
      <xdr:nvCxnSpPr>
        <xdr:cNvPr id="641" name="直線コネクタ 640"/>
        <xdr:cNvCxnSpPr/>
      </xdr:nvCxnSpPr>
      <xdr:spPr>
        <a:xfrm>
          <a:off x="12814300" y="13316542"/>
          <a:ext cx="889000" cy="20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61667</xdr:rowOff>
    </xdr:from>
    <xdr:ext cx="469744" cy="259045"/>
    <xdr:sp macro="" textlink="">
      <xdr:nvSpPr>
        <xdr:cNvPr id="643" name="テキスト ボックス 642"/>
        <xdr:cNvSpPr txBox="1"/>
      </xdr:nvSpPr>
      <xdr:spPr>
        <a:xfrm>
          <a:off x="13468427" y="1360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45838</xdr:rowOff>
    </xdr:from>
    <xdr:ext cx="469744" cy="259045"/>
    <xdr:sp macro="" textlink="">
      <xdr:nvSpPr>
        <xdr:cNvPr id="645" name="テキスト ボックス 644"/>
        <xdr:cNvSpPr txBox="1"/>
      </xdr:nvSpPr>
      <xdr:spPr>
        <a:xfrm>
          <a:off x="12579427" y="135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69</xdr:row>
      <xdr:rowOff>133662</xdr:rowOff>
    </xdr:from>
    <xdr:to>
      <xdr:col>23</xdr:col>
      <xdr:colOff>568325</xdr:colOff>
      <xdr:row>70</xdr:row>
      <xdr:rowOff>63812</xdr:rowOff>
    </xdr:to>
    <xdr:sp macro="" textlink="">
      <xdr:nvSpPr>
        <xdr:cNvPr id="651" name="円/楕円 650"/>
        <xdr:cNvSpPr/>
      </xdr:nvSpPr>
      <xdr:spPr>
        <a:xfrm>
          <a:off x="16268700" y="119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86689</xdr:rowOff>
    </xdr:from>
    <xdr:ext cx="599010" cy="259045"/>
    <xdr:sp macro="" textlink="">
      <xdr:nvSpPr>
        <xdr:cNvPr id="652" name="災害復旧費該当値テキスト"/>
        <xdr:cNvSpPr txBox="1"/>
      </xdr:nvSpPr>
      <xdr:spPr>
        <a:xfrm>
          <a:off x="16370300" y="1191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133793</xdr:rowOff>
    </xdr:from>
    <xdr:to>
      <xdr:col>22</xdr:col>
      <xdr:colOff>415925</xdr:colOff>
      <xdr:row>79</xdr:row>
      <xdr:rowOff>63943</xdr:rowOff>
    </xdr:to>
    <xdr:sp macro="" textlink="">
      <xdr:nvSpPr>
        <xdr:cNvPr id="653" name="円/楕円 652"/>
        <xdr:cNvSpPr/>
      </xdr:nvSpPr>
      <xdr:spPr>
        <a:xfrm>
          <a:off x="15430500" y="135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80470</xdr:rowOff>
    </xdr:from>
    <xdr:ext cx="469744" cy="259045"/>
    <xdr:sp macro="" textlink="">
      <xdr:nvSpPr>
        <xdr:cNvPr id="654" name="テキスト ボックス 653"/>
        <xdr:cNvSpPr txBox="1"/>
      </xdr:nvSpPr>
      <xdr:spPr>
        <a:xfrm>
          <a:off x="15246427" y="1328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28342</xdr:rowOff>
    </xdr:from>
    <xdr:to>
      <xdr:col>21</xdr:col>
      <xdr:colOff>212725</xdr:colOff>
      <xdr:row>79</xdr:row>
      <xdr:rowOff>129942</xdr:rowOff>
    </xdr:to>
    <xdr:sp macro="" textlink="">
      <xdr:nvSpPr>
        <xdr:cNvPr id="655" name="円/楕円 654"/>
        <xdr:cNvSpPr/>
      </xdr:nvSpPr>
      <xdr:spPr>
        <a:xfrm>
          <a:off x="14541500" y="135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121069</xdr:rowOff>
    </xdr:from>
    <xdr:ext cx="469744" cy="259045"/>
    <xdr:sp macro="" textlink="">
      <xdr:nvSpPr>
        <xdr:cNvPr id="656" name="テキスト ボックス 655"/>
        <xdr:cNvSpPr txBox="1"/>
      </xdr:nvSpPr>
      <xdr:spPr>
        <a:xfrm>
          <a:off x="14357427" y="136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93439</xdr:rowOff>
    </xdr:from>
    <xdr:to>
      <xdr:col>20</xdr:col>
      <xdr:colOff>9525</xdr:colOff>
      <xdr:row>79</xdr:row>
      <xdr:rowOff>23589</xdr:rowOff>
    </xdr:to>
    <xdr:sp macro="" textlink="">
      <xdr:nvSpPr>
        <xdr:cNvPr id="657" name="円/楕円 656"/>
        <xdr:cNvSpPr/>
      </xdr:nvSpPr>
      <xdr:spPr>
        <a:xfrm>
          <a:off x="13652500" y="134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40116</xdr:rowOff>
    </xdr:from>
    <xdr:ext cx="534377" cy="259045"/>
    <xdr:sp macro="" textlink="">
      <xdr:nvSpPr>
        <xdr:cNvPr id="658" name="テキスト ボックス 657"/>
        <xdr:cNvSpPr txBox="1"/>
      </xdr:nvSpPr>
      <xdr:spPr>
        <a:xfrm>
          <a:off x="13436111" y="1324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64092</xdr:rowOff>
    </xdr:from>
    <xdr:to>
      <xdr:col>18</xdr:col>
      <xdr:colOff>492125</xdr:colOff>
      <xdr:row>77</xdr:row>
      <xdr:rowOff>165692</xdr:rowOff>
    </xdr:to>
    <xdr:sp macro="" textlink="">
      <xdr:nvSpPr>
        <xdr:cNvPr id="659" name="円/楕円 658"/>
        <xdr:cNvSpPr/>
      </xdr:nvSpPr>
      <xdr:spPr>
        <a:xfrm>
          <a:off x="12763500" y="132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10769</xdr:rowOff>
    </xdr:from>
    <xdr:ext cx="534377" cy="259045"/>
    <xdr:sp macro="" textlink="">
      <xdr:nvSpPr>
        <xdr:cNvPr id="660" name="テキスト ボックス 659"/>
        <xdr:cNvSpPr txBox="1"/>
      </xdr:nvSpPr>
      <xdr:spPr>
        <a:xfrm>
          <a:off x="12547111" y="130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7"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9"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162494</xdr:rowOff>
    </xdr:from>
    <xdr:to>
      <xdr:col>23</xdr:col>
      <xdr:colOff>517525</xdr:colOff>
      <xdr:row>94</xdr:row>
      <xdr:rowOff>44450</xdr:rowOff>
    </xdr:to>
    <xdr:cxnSp macro="">
      <xdr:nvCxnSpPr>
        <xdr:cNvPr id="691" name="直線コネクタ 690"/>
        <xdr:cNvCxnSpPr/>
      </xdr:nvCxnSpPr>
      <xdr:spPr>
        <a:xfrm>
          <a:off x="15481300" y="16107344"/>
          <a:ext cx="838200" cy="5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50868</xdr:rowOff>
    </xdr:from>
    <xdr:ext cx="534377" cy="259045"/>
    <xdr:sp macro="" textlink="">
      <xdr:nvSpPr>
        <xdr:cNvPr id="692" name="公債費平均値テキスト"/>
        <xdr:cNvSpPr txBox="1"/>
      </xdr:nvSpPr>
      <xdr:spPr>
        <a:xfrm>
          <a:off x="16370300" y="16167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116785</xdr:rowOff>
    </xdr:from>
    <xdr:to>
      <xdr:col>22</xdr:col>
      <xdr:colOff>365125</xdr:colOff>
      <xdr:row>93</xdr:row>
      <xdr:rowOff>162494</xdr:rowOff>
    </xdr:to>
    <xdr:cxnSp macro="">
      <xdr:nvCxnSpPr>
        <xdr:cNvPr id="694" name="直線コネクタ 693"/>
        <xdr:cNvCxnSpPr/>
      </xdr:nvCxnSpPr>
      <xdr:spPr>
        <a:xfrm>
          <a:off x="14592300" y="16061635"/>
          <a:ext cx="889000" cy="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127623</xdr:rowOff>
    </xdr:from>
    <xdr:ext cx="534377" cy="259045"/>
    <xdr:sp macro="" textlink="">
      <xdr:nvSpPr>
        <xdr:cNvPr id="696" name="テキスト ボックス 695"/>
        <xdr:cNvSpPr txBox="1"/>
      </xdr:nvSpPr>
      <xdr:spPr>
        <a:xfrm>
          <a:off x="15214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93904</xdr:rowOff>
    </xdr:from>
    <xdr:to>
      <xdr:col>21</xdr:col>
      <xdr:colOff>161925</xdr:colOff>
      <xdr:row>93</xdr:row>
      <xdr:rowOff>116785</xdr:rowOff>
    </xdr:to>
    <xdr:cxnSp macro="">
      <xdr:nvCxnSpPr>
        <xdr:cNvPr id="697" name="直線コネクタ 696"/>
        <xdr:cNvCxnSpPr/>
      </xdr:nvCxnSpPr>
      <xdr:spPr>
        <a:xfrm>
          <a:off x="13703300" y="16038754"/>
          <a:ext cx="889000" cy="2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111817</xdr:rowOff>
    </xdr:from>
    <xdr:ext cx="534377" cy="259045"/>
    <xdr:sp macro="" textlink="">
      <xdr:nvSpPr>
        <xdr:cNvPr id="699" name="テキスト ボックス 698"/>
        <xdr:cNvSpPr txBox="1"/>
      </xdr:nvSpPr>
      <xdr:spPr>
        <a:xfrm>
          <a:off x="14325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70467</xdr:rowOff>
    </xdr:from>
    <xdr:to>
      <xdr:col>19</xdr:col>
      <xdr:colOff>644525</xdr:colOff>
      <xdr:row>93</xdr:row>
      <xdr:rowOff>93904</xdr:rowOff>
    </xdr:to>
    <xdr:cxnSp macro="">
      <xdr:nvCxnSpPr>
        <xdr:cNvPr id="700" name="直線コネクタ 699"/>
        <xdr:cNvCxnSpPr/>
      </xdr:nvCxnSpPr>
      <xdr:spPr>
        <a:xfrm>
          <a:off x="12814300" y="16015317"/>
          <a:ext cx="889000" cy="2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95510</xdr:rowOff>
    </xdr:from>
    <xdr:ext cx="534377" cy="259045"/>
    <xdr:sp macro="" textlink="">
      <xdr:nvSpPr>
        <xdr:cNvPr id="702" name="テキスト ボックス 701"/>
        <xdr:cNvSpPr txBox="1"/>
      </xdr:nvSpPr>
      <xdr:spPr>
        <a:xfrm>
          <a:off x="13436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92429</xdr:rowOff>
    </xdr:from>
    <xdr:ext cx="534377" cy="259045"/>
    <xdr:sp macro="" textlink="">
      <xdr:nvSpPr>
        <xdr:cNvPr id="704" name="テキスト ボックス 703"/>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165100</xdr:rowOff>
    </xdr:from>
    <xdr:to>
      <xdr:col>23</xdr:col>
      <xdr:colOff>568325</xdr:colOff>
      <xdr:row>94</xdr:row>
      <xdr:rowOff>95250</xdr:rowOff>
    </xdr:to>
    <xdr:sp macro="" textlink="">
      <xdr:nvSpPr>
        <xdr:cNvPr id="710" name="円/楕円 709"/>
        <xdr:cNvSpPr/>
      </xdr:nvSpPr>
      <xdr:spPr>
        <a:xfrm>
          <a:off x="16268700" y="161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16527</xdr:rowOff>
    </xdr:from>
    <xdr:ext cx="534377" cy="259045"/>
    <xdr:sp macro="" textlink="">
      <xdr:nvSpPr>
        <xdr:cNvPr id="711" name="公債費該当値テキスト"/>
        <xdr:cNvSpPr txBox="1"/>
      </xdr:nvSpPr>
      <xdr:spPr>
        <a:xfrm>
          <a:off x="16370300" y="159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83,750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111694</xdr:rowOff>
    </xdr:from>
    <xdr:to>
      <xdr:col>22</xdr:col>
      <xdr:colOff>415925</xdr:colOff>
      <xdr:row>94</xdr:row>
      <xdr:rowOff>41844</xdr:rowOff>
    </xdr:to>
    <xdr:sp macro="" textlink="">
      <xdr:nvSpPr>
        <xdr:cNvPr id="712" name="円/楕円 711"/>
        <xdr:cNvSpPr/>
      </xdr:nvSpPr>
      <xdr:spPr>
        <a:xfrm>
          <a:off x="15430500" y="160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58371</xdr:rowOff>
    </xdr:from>
    <xdr:ext cx="534377" cy="259045"/>
    <xdr:sp macro="" textlink="">
      <xdr:nvSpPr>
        <xdr:cNvPr id="713" name="テキスト ボックス 712"/>
        <xdr:cNvSpPr txBox="1"/>
      </xdr:nvSpPr>
      <xdr:spPr>
        <a:xfrm>
          <a:off x="15214111" y="1583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88,656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65985</xdr:rowOff>
    </xdr:from>
    <xdr:to>
      <xdr:col>21</xdr:col>
      <xdr:colOff>212725</xdr:colOff>
      <xdr:row>93</xdr:row>
      <xdr:rowOff>167585</xdr:rowOff>
    </xdr:to>
    <xdr:sp macro="" textlink="">
      <xdr:nvSpPr>
        <xdr:cNvPr id="714" name="円/楕円 713"/>
        <xdr:cNvSpPr/>
      </xdr:nvSpPr>
      <xdr:spPr>
        <a:xfrm>
          <a:off x="14541500" y="160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12662</xdr:rowOff>
    </xdr:from>
    <xdr:ext cx="534377" cy="259045"/>
    <xdr:sp macro="" textlink="">
      <xdr:nvSpPr>
        <xdr:cNvPr id="715" name="テキスト ボックス 714"/>
        <xdr:cNvSpPr txBox="1"/>
      </xdr:nvSpPr>
      <xdr:spPr>
        <a:xfrm>
          <a:off x="14325111" y="157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92,855</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43104</xdr:rowOff>
    </xdr:from>
    <xdr:to>
      <xdr:col>20</xdr:col>
      <xdr:colOff>9525</xdr:colOff>
      <xdr:row>93</xdr:row>
      <xdr:rowOff>144704</xdr:rowOff>
    </xdr:to>
    <xdr:sp macro="" textlink="">
      <xdr:nvSpPr>
        <xdr:cNvPr id="716" name="円/楕円 715"/>
        <xdr:cNvSpPr/>
      </xdr:nvSpPr>
      <xdr:spPr>
        <a:xfrm>
          <a:off x="13652500" y="1598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161231</xdr:rowOff>
    </xdr:from>
    <xdr:ext cx="534377" cy="259045"/>
    <xdr:sp macro="" textlink="">
      <xdr:nvSpPr>
        <xdr:cNvPr id="717" name="テキスト ボックス 716"/>
        <xdr:cNvSpPr txBox="1"/>
      </xdr:nvSpPr>
      <xdr:spPr>
        <a:xfrm>
          <a:off x="13436111" y="157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19667</xdr:rowOff>
    </xdr:from>
    <xdr:to>
      <xdr:col>18</xdr:col>
      <xdr:colOff>492125</xdr:colOff>
      <xdr:row>93</xdr:row>
      <xdr:rowOff>121267</xdr:rowOff>
    </xdr:to>
    <xdr:sp macro="" textlink="">
      <xdr:nvSpPr>
        <xdr:cNvPr id="718" name="円/楕円 717"/>
        <xdr:cNvSpPr/>
      </xdr:nvSpPr>
      <xdr:spPr>
        <a:xfrm>
          <a:off x="12763500" y="1596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137794</xdr:rowOff>
    </xdr:from>
    <xdr:ext cx="534377" cy="259045"/>
    <xdr:sp macro="" textlink="">
      <xdr:nvSpPr>
        <xdr:cNvPr id="719" name="テキスト ボックス 718"/>
        <xdr:cNvSpPr txBox="1"/>
      </xdr:nvSpPr>
      <xdr:spPr>
        <a:xfrm>
          <a:off x="12547111" y="157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5" name="テキスト ボックス 73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7" name="テキスト ボックス 73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1" name="直線コネクタ 740"/>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4" name="諸支出金最大値テキスト"/>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5" name="直線コネクタ 744"/>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7" name="諸支出金平均値テキスト"/>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48" name="フローチャート : 判断 747"/>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0" name="フローチャート : 判断 749"/>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83583</xdr:rowOff>
    </xdr:from>
    <xdr:ext cx="313932" cy="259045"/>
    <xdr:sp macro="" textlink="">
      <xdr:nvSpPr>
        <xdr:cNvPr id="751" name="テキスト ボックス 750"/>
        <xdr:cNvSpPr txBox="1"/>
      </xdr:nvSpPr>
      <xdr:spPr>
        <a:xfrm>
          <a:off x="21166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753" name="フローチャート : 判断 752"/>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1287</xdr:rowOff>
    </xdr:from>
    <xdr:ext cx="313932" cy="259045"/>
    <xdr:sp macro="" textlink="">
      <xdr:nvSpPr>
        <xdr:cNvPr id="754" name="テキスト ボックス 753"/>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61468</xdr:rowOff>
    </xdr:from>
    <xdr:to>
      <xdr:col>28</xdr:col>
      <xdr:colOff>365125</xdr:colOff>
      <xdr:row>30</xdr:row>
      <xdr:rowOff>163068</xdr:rowOff>
    </xdr:to>
    <xdr:sp macro="" textlink="">
      <xdr:nvSpPr>
        <xdr:cNvPr id="756" name="フローチャート : 判断 755"/>
        <xdr:cNvSpPr/>
      </xdr:nvSpPr>
      <xdr:spPr>
        <a:xfrm>
          <a:off x="19494500" y="520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8145</xdr:rowOff>
    </xdr:from>
    <xdr:ext cx="378565" cy="259045"/>
    <xdr:sp macro="" textlink="">
      <xdr:nvSpPr>
        <xdr:cNvPr id="757" name="テキスト ボックス 756"/>
        <xdr:cNvSpPr txBox="1"/>
      </xdr:nvSpPr>
      <xdr:spPr>
        <a:xfrm>
          <a:off x="19356017" y="49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104902</xdr:rowOff>
    </xdr:from>
    <xdr:to>
      <xdr:col>27</xdr:col>
      <xdr:colOff>161925</xdr:colOff>
      <xdr:row>38</xdr:row>
      <xdr:rowOff>35052</xdr:rowOff>
    </xdr:to>
    <xdr:sp macro="" textlink="">
      <xdr:nvSpPr>
        <xdr:cNvPr id="758" name="フローチャート : 判断 757"/>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51579</xdr:rowOff>
    </xdr:from>
    <xdr:ext cx="313932" cy="259045"/>
    <xdr:sp macro="" textlink="">
      <xdr:nvSpPr>
        <xdr:cNvPr id="759" name="テキスト ボックス 758"/>
        <xdr:cNvSpPr txBox="1"/>
      </xdr:nvSpPr>
      <xdr:spPr>
        <a:xfrm>
          <a:off x="18499333" y="6223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6" name="諸支出金該当値テキスト"/>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213,385</a:t>
          </a:r>
          <a:r>
            <a:rPr kumimoji="1" lang="ja-JP" altLang="en-US" sz="1300">
              <a:latin typeface="ＭＳ Ｐゴシック"/>
            </a:rPr>
            <a:t>円となっている。決算全体で見ると、民生費のうち補助費等の割合が高いことが主な要因の一つである。補助費等には各種団体に対する運営補助金が含まれており、補助金については、交付のあり方の見直しや終期設定等により改善を更に進める必要がある。商工費の増加は商店街に新規整備した観光施設建設費用によるもので一時的な増加である。また、土木費の減少は平成</a:t>
          </a:r>
          <a:r>
            <a:rPr kumimoji="1" lang="en-US" altLang="ja-JP" sz="1300">
              <a:latin typeface="ＭＳ Ｐゴシック"/>
            </a:rPr>
            <a:t>28</a:t>
          </a:r>
          <a:r>
            <a:rPr kumimoji="1" lang="ja-JP" altLang="en-US" sz="1300">
              <a:latin typeface="ＭＳ Ｐゴシック"/>
            </a:rPr>
            <a:t>年熊本地震並びに豪雨災害により災害復旧事業費が増加したことによるもの</a:t>
          </a:r>
          <a:r>
            <a:rPr kumimoji="1" lang="ja-JP" altLang="en-US" sz="1300">
              <a:solidFill>
                <a:sysClr val="windowText" lastClr="000000"/>
              </a:solidFill>
              <a:latin typeface="ＭＳ Ｐゴシック"/>
            </a:rPr>
            <a:t>である。</a:t>
          </a:r>
          <a:endParaRPr kumimoji="1" lang="en-US" altLang="ja-JP"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災害復旧事業経費の財源確保のため、財政調整基金</a:t>
          </a:r>
          <a:r>
            <a:rPr kumimoji="1" lang="en-US" altLang="ja-JP" sz="1400">
              <a:latin typeface="ＭＳ ゴシック" pitchFamily="49" charset="-128"/>
              <a:ea typeface="ＭＳ ゴシック" pitchFamily="49" charset="-128"/>
            </a:rPr>
            <a:t>911,114</a:t>
          </a:r>
          <a:r>
            <a:rPr kumimoji="1" lang="ja-JP" altLang="en-US" sz="1400">
              <a:latin typeface="ＭＳ ゴシック" pitchFamily="49" charset="-128"/>
              <a:ea typeface="ＭＳ ゴシック" pitchFamily="49" charset="-128"/>
            </a:rPr>
            <a:t>千円の取崩しをしたことにより基金残高は減少し、</a:t>
          </a:r>
          <a:r>
            <a:rPr kumimoji="1" lang="ja-JP" altLang="en-US" sz="1400">
              <a:solidFill>
                <a:sysClr val="windowText" lastClr="000000"/>
              </a:solidFill>
              <a:latin typeface="ＭＳ ゴシック" pitchFamily="49" charset="-128"/>
              <a:ea typeface="ＭＳ ゴシック" pitchFamily="49" charset="-128"/>
            </a:rPr>
            <a:t>実質収支額は黒字となったものの、単年度収支も赤字となった。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連結決算となる全ての会計において黒字決算となった。しかし、本来独立採算を求められる、病院、簡易水道、国民宿舎においては一般会計からの繰出金が合わせて</a:t>
          </a:r>
          <a:r>
            <a:rPr kumimoji="1" lang="en-US" altLang="ja-JP" sz="1400">
              <a:latin typeface="ＭＳ ゴシック" pitchFamily="49" charset="-128"/>
              <a:ea typeface="ＭＳ ゴシック" pitchFamily="49" charset="-128"/>
            </a:rPr>
            <a:t>439,599</a:t>
          </a:r>
          <a:r>
            <a:rPr kumimoji="1" lang="ja-JP" altLang="en-US" sz="1400">
              <a:latin typeface="ＭＳ ゴシック" pitchFamily="49" charset="-128"/>
              <a:ea typeface="ＭＳ ゴシック" pitchFamily="49" charset="-128"/>
            </a:rPr>
            <a:t>千円となっている。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病院においては、その建設事業のために借入れた地方債が平成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68,000</a:t>
          </a:r>
          <a:r>
            <a:rPr kumimoji="1" lang="ja-JP" altLang="en-US" sz="1400">
              <a:latin typeface="ＭＳ ゴシック" pitchFamily="49" charset="-128"/>
              <a:ea typeface="ＭＳ ゴシック" pitchFamily="49" charset="-128"/>
            </a:rPr>
            <a:t>千円をピークに毎年度</a:t>
          </a:r>
          <a:r>
            <a:rPr kumimoji="1" lang="en-US" altLang="ja-JP" sz="1400">
              <a:latin typeface="ＭＳ ゴシック" pitchFamily="49" charset="-128"/>
              <a:ea typeface="ＭＳ ゴシック" pitchFamily="49" charset="-128"/>
            </a:rPr>
            <a:t>60,000</a:t>
          </a:r>
          <a:r>
            <a:rPr kumimoji="1" lang="ja-JP" altLang="en-US" sz="1400">
              <a:latin typeface="ＭＳ ゴシック" pitchFamily="49" charset="-128"/>
              <a:ea typeface="ＭＳ ゴシック" pitchFamily="49" charset="-128"/>
            </a:rPr>
            <a:t>千円を越える償還となる。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簡易水道は未普及地解消事業として給水区域を拡大しているが、その財源として地方債を充てており、毎年度の償還は</a:t>
          </a:r>
          <a:r>
            <a:rPr kumimoji="1" lang="en-US" altLang="ja-JP" sz="1400">
              <a:latin typeface="ＭＳ ゴシック" pitchFamily="49" charset="-128"/>
              <a:ea typeface="ＭＳ ゴシック" pitchFamily="49" charset="-128"/>
            </a:rPr>
            <a:t>160,000</a:t>
          </a:r>
          <a:r>
            <a:rPr kumimoji="1" lang="ja-JP" altLang="en-US" sz="1400">
              <a:latin typeface="ＭＳ ゴシック" pitchFamily="49" charset="-128"/>
              <a:ea typeface="ＭＳ ゴシック" pitchFamily="49" charset="-128"/>
            </a:rPr>
            <a:t>千円を越えていて更に今後償還額が増える見込みであり、負担の増加が予想される。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合併以来、地方債の借入を抑制してきたことから、平成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年度以降、元利償還金は減少してきている。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年度決算において実質公債費比率の分子が上昇したのは、本町が構成団体となっている上益城消防組合の起債償還分（</a:t>
          </a:r>
          <a:r>
            <a:rPr kumimoji="1" lang="en-US" altLang="ja-JP" sz="1300">
              <a:latin typeface="ＭＳ ゴシック" pitchFamily="49" charset="-128"/>
              <a:ea typeface="ＭＳ ゴシック" pitchFamily="49" charset="-128"/>
            </a:rPr>
            <a:t>38,926</a:t>
          </a:r>
          <a:r>
            <a:rPr kumimoji="1" lang="ja-JP" altLang="en-US" sz="1300">
              <a:latin typeface="ＭＳ ゴシック" pitchFamily="49" charset="-128"/>
              <a:ea typeface="ＭＳ ゴシック" pitchFamily="49" charset="-128"/>
            </a:rPr>
            <a:t>千円）が影響している。これは同組合が庁舎を建設した際のものである。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年度決算においては、平成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年熊本地震並びに豪雨災害により多額の地方債の借入を要することとなったため、将来その償還金が大きく増加する見込みである。</a:t>
          </a:r>
          <a:endParaRPr kumimoji="1" lang="en-US" altLang="ja-JP"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年度決算までは、これまで地方債の借入を抑制してきたことにより、その残高は減少してきたが、平成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年熊本地震並びに豪雨災害により、地方債の借入が</a:t>
          </a:r>
          <a:r>
            <a:rPr kumimoji="1" lang="en-US" altLang="ja-JP" sz="1400">
              <a:latin typeface="ＭＳ ゴシック" pitchFamily="49" charset="-128"/>
              <a:ea typeface="ＭＳ ゴシック" pitchFamily="49" charset="-128"/>
            </a:rPr>
            <a:t>1,348,100</a:t>
          </a:r>
          <a:r>
            <a:rPr kumimoji="1" lang="ja-JP" altLang="en-US" sz="1400">
              <a:latin typeface="ＭＳ ゴシック" pitchFamily="49" charset="-128"/>
              <a:ea typeface="ＭＳ ゴシック" pitchFamily="49" charset="-128"/>
            </a:rPr>
            <a:t>千円となり元金償還額を上回ったため、合併以降初めて残高が増加することとなった。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一方で、災害対応に係る財源を確保するため、財政調整基金を約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億円取り崩したため、その残高は</a:t>
          </a:r>
          <a:r>
            <a:rPr kumimoji="1" lang="en-US" altLang="ja-JP" sz="1400">
              <a:latin typeface="ＭＳ ゴシック" pitchFamily="49" charset="-128"/>
              <a:ea typeface="ＭＳ ゴシック" pitchFamily="49" charset="-128"/>
            </a:rPr>
            <a:t>526,676</a:t>
          </a:r>
          <a:r>
            <a:rPr kumimoji="1" lang="ja-JP" altLang="en-US" sz="1400">
              <a:latin typeface="ＭＳ ゴシック" pitchFamily="49" charset="-128"/>
              <a:ea typeface="ＭＳ ゴシック" pitchFamily="49" charset="-128"/>
            </a:rPr>
            <a:t>千円まで減少した。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退職手当負担金は、職員数の減少により下降傾向となる見込み。</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災害により将来負担となる地方債残高の増加、基金残高の減少、また普通交付税の合併算定替の縮減により今後数年は特に厳しい財政運営となる。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16084378</v>
      </c>
      <c r="BO4" s="351"/>
      <c r="BP4" s="351"/>
      <c r="BQ4" s="351"/>
      <c r="BR4" s="351"/>
      <c r="BS4" s="351"/>
      <c r="BT4" s="351"/>
      <c r="BU4" s="352"/>
      <c r="BV4" s="350">
        <v>12985378</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4.7</v>
      </c>
      <c r="CU4" s="357"/>
      <c r="CV4" s="357"/>
      <c r="CW4" s="357"/>
      <c r="CX4" s="357"/>
      <c r="CY4" s="357"/>
      <c r="CZ4" s="357"/>
      <c r="DA4" s="358"/>
      <c r="DB4" s="356">
        <v>3.6</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14825901</v>
      </c>
      <c r="BO5" s="388"/>
      <c r="BP5" s="388"/>
      <c r="BQ5" s="388"/>
      <c r="BR5" s="388"/>
      <c r="BS5" s="388"/>
      <c r="BT5" s="388"/>
      <c r="BU5" s="389"/>
      <c r="BV5" s="387">
        <v>12472332</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83.2</v>
      </c>
      <c r="CU5" s="385"/>
      <c r="CV5" s="385"/>
      <c r="CW5" s="385"/>
      <c r="CX5" s="385"/>
      <c r="CY5" s="385"/>
      <c r="CZ5" s="385"/>
      <c r="DA5" s="386"/>
      <c r="DB5" s="384">
        <v>84.9</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1258477</v>
      </c>
      <c r="BO6" s="388"/>
      <c r="BP6" s="388"/>
      <c r="BQ6" s="388"/>
      <c r="BR6" s="388"/>
      <c r="BS6" s="388"/>
      <c r="BT6" s="388"/>
      <c r="BU6" s="389"/>
      <c r="BV6" s="387">
        <v>513046</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86.5</v>
      </c>
      <c r="CU6" s="425"/>
      <c r="CV6" s="425"/>
      <c r="CW6" s="425"/>
      <c r="CX6" s="425"/>
      <c r="CY6" s="425"/>
      <c r="CZ6" s="425"/>
      <c r="DA6" s="426"/>
      <c r="DB6" s="424">
        <v>87.6</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898149</v>
      </c>
      <c r="BO7" s="388"/>
      <c r="BP7" s="388"/>
      <c r="BQ7" s="388"/>
      <c r="BR7" s="388"/>
      <c r="BS7" s="388"/>
      <c r="BT7" s="388"/>
      <c r="BU7" s="389"/>
      <c r="BV7" s="387">
        <v>219781</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7740829</v>
      </c>
      <c r="CU7" s="388"/>
      <c r="CV7" s="388"/>
      <c r="CW7" s="388"/>
      <c r="CX7" s="388"/>
      <c r="CY7" s="388"/>
      <c r="CZ7" s="388"/>
      <c r="DA7" s="389"/>
      <c r="DB7" s="387">
        <v>8130275</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360328</v>
      </c>
      <c r="BO8" s="388"/>
      <c r="BP8" s="388"/>
      <c r="BQ8" s="388"/>
      <c r="BR8" s="388"/>
      <c r="BS8" s="388"/>
      <c r="BT8" s="388"/>
      <c r="BU8" s="389"/>
      <c r="BV8" s="387">
        <v>293265</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0.2</v>
      </c>
      <c r="CU8" s="428"/>
      <c r="CV8" s="428"/>
      <c r="CW8" s="428"/>
      <c r="CX8" s="428"/>
      <c r="CY8" s="428"/>
      <c r="CZ8" s="428"/>
      <c r="DA8" s="429"/>
      <c r="DB8" s="427">
        <v>0.2</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15149</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67063</v>
      </c>
      <c r="BO9" s="388"/>
      <c r="BP9" s="388"/>
      <c r="BQ9" s="388"/>
      <c r="BR9" s="388"/>
      <c r="BS9" s="388"/>
      <c r="BT9" s="388"/>
      <c r="BU9" s="389"/>
      <c r="BV9" s="387">
        <v>-62919</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13.1</v>
      </c>
      <c r="CU9" s="385"/>
      <c r="CV9" s="385"/>
      <c r="CW9" s="385"/>
      <c r="CX9" s="385"/>
      <c r="CY9" s="385"/>
      <c r="CZ9" s="385"/>
      <c r="DA9" s="386"/>
      <c r="DB9" s="384">
        <v>15.2</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16981</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1726</v>
      </c>
      <c r="BO10" s="388"/>
      <c r="BP10" s="388"/>
      <c r="BQ10" s="388"/>
      <c r="BR10" s="388"/>
      <c r="BS10" s="388"/>
      <c r="BT10" s="388"/>
      <c r="BU10" s="389"/>
      <c r="BV10" s="387">
        <v>1729</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15848</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911114</v>
      </c>
      <c r="BO12" s="388"/>
      <c r="BP12" s="388"/>
      <c r="BQ12" s="388"/>
      <c r="BR12" s="388"/>
      <c r="BS12" s="388"/>
      <c r="BT12" s="388"/>
      <c r="BU12" s="389"/>
      <c r="BV12" s="387">
        <v>230180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15764</v>
      </c>
      <c r="S13" s="469"/>
      <c r="T13" s="469"/>
      <c r="U13" s="469"/>
      <c r="V13" s="470"/>
      <c r="W13" s="403" t="s">
        <v>124</v>
      </c>
      <c r="X13" s="404"/>
      <c r="Y13" s="404"/>
      <c r="Z13" s="404"/>
      <c r="AA13" s="404"/>
      <c r="AB13" s="394"/>
      <c r="AC13" s="438">
        <v>3097</v>
      </c>
      <c r="AD13" s="439"/>
      <c r="AE13" s="439"/>
      <c r="AF13" s="439"/>
      <c r="AG13" s="478"/>
      <c r="AH13" s="438">
        <v>3510</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-842325</v>
      </c>
      <c r="BO13" s="388"/>
      <c r="BP13" s="388"/>
      <c r="BQ13" s="388"/>
      <c r="BR13" s="388"/>
      <c r="BS13" s="388"/>
      <c r="BT13" s="388"/>
      <c r="BU13" s="389"/>
      <c r="BV13" s="387">
        <v>-291370</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6.3</v>
      </c>
      <c r="CU13" s="385"/>
      <c r="CV13" s="385"/>
      <c r="CW13" s="385"/>
      <c r="CX13" s="385"/>
      <c r="CY13" s="385"/>
      <c r="CZ13" s="385"/>
      <c r="DA13" s="386"/>
      <c r="DB13" s="384">
        <v>6.8</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16170</v>
      </c>
      <c r="S14" s="469"/>
      <c r="T14" s="469"/>
      <c r="U14" s="469"/>
      <c r="V14" s="470"/>
      <c r="W14" s="377"/>
      <c r="X14" s="378"/>
      <c r="Y14" s="378"/>
      <c r="Z14" s="378"/>
      <c r="AA14" s="378"/>
      <c r="AB14" s="367"/>
      <c r="AC14" s="471">
        <v>37.9</v>
      </c>
      <c r="AD14" s="472"/>
      <c r="AE14" s="472"/>
      <c r="AF14" s="472"/>
      <c r="AG14" s="473"/>
      <c r="AH14" s="471">
        <v>38.9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47.7</v>
      </c>
      <c r="CU14" s="483"/>
      <c r="CV14" s="483"/>
      <c r="CW14" s="483"/>
      <c r="CX14" s="483"/>
      <c r="CY14" s="483"/>
      <c r="CZ14" s="483"/>
      <c r="DA14" s="484"/>
      <c r="DB14" s="482">
        <v>28.5</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16095</v>
      </c>
      <c r="S15" s="469"/>
      <c r="T15" s="469"/>
      <c r="U15" s="469"/>
      <c r="V15" s="470"/>
      <c r="W15" s="403" t="s">
        <v>130</v>
      </c>
      <c r="X15" s="404"/>
      <c r="Y15" s="404"/>
      <c r="Z15" s="404"/>
      <c r="AA15" s="404"/>
      <c r="AB15" s="394"/>
      <c r="AC15" s="438">
        <v>1262</v>
      </c>
      <c r="AD15" s="439"/>
      <c r="AE15" s="439"/>
      <c r="AF15" s="439"/>
      <c r="AG15" s="478"/>
      <c r="AH15" s="438">
        <v>1453</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1365925</v>
      </c>
      <c r="BO15" s="351"/>
      <c r="BP15" s="351"/>
      <c r="BQ15" s="351"/>
      <c r="BR15" s="351"/>
      <c r="BS15" s="351"/>
      <c r="BT15" s="351"/>
      <c r="BU15" s="352"/>
      <c r="BV15" s="350">
        <v>1344598</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15.5</v>
      </c>
      <c r="AD16" s="472"/>
      <c r="AE16" s="472"/>
      <c r="AF16" s="472"/>
      <c r="AG16" s="473"/>
      <c r="AH16" s="471">
        <v>16.100000000000001</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6717125</v>
      </c>
      <c r="BO16" s="388"/>
      <c r="BP16" s="388"/>
      <c r="BQ16" s="388"/>
      <c r="BR16" s="388"/>
      <c r="BS16" s="388"/>
      <c r="BT16" s="388"/>
      <c r="BU16" s="389"/>
      <c r="BV16" s="387">
        <v>6685272</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3805</v>
      </c>
      <c r="AD17" s="439"/>
      <c r="AE17" s="439"/>
      <c r="AF17" s="439"/>
      <c r="AG17" s="478"/>
      <c r="AH17" s="438">
        <v>4053</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1668872</v>
      </c>
      <c r="BO17" s="388"/>
      <c r="BP17" s="388"/>
      <c r="BQ17" s="388"/>
      <c r="BR17" s="388"/>
      <c r="BS17" s="388"/>
      <c r="BT17" s="388"/>
      <c r="BU17" s="389"/>
      <c r="BV17" s="387">
        <v>1647011</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544.66999999999996</v>
      </c>
      <c r="M18" s="500"/>
      <c r="N18" s="500"/>
      <c r="O18" s="500"/>
      <c r="P18" s="500"/>
      <c r="Q18" s="500"/>
      <c r="R18" s="501"/>
      <c r="S18" s="501"/>
      <c r="T18" s="501"/>
      <c r="U18" s="501"/>
      <c r="V18" s="502"/>
      <c r="W18" s="405"/>
      <c r="X18" s="406"/>
      <c r="Y18" s="406"/>
      <c r="Z18" s="406"/>
      <c r="AA18" s="406"/>
      <c r="AB18" s="397"/>
      <c r="AC18" s="503">
        <v>46.6</v>
      </c>
      <c r="AD18" s="504"/>
      <c r="AE18" s="504"/>
      <c r="AF18" s="504"/>
      <c r="AG18" s="505"/>
      <c r="AH18" s="503">
        <v>45</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6471635</v>
      </c>
      <c r="BO18" s="388"/>
      <c r="BP18" s="388"/>
      <c r="BQ18" s="388"/>
      <c r="BR18" s="388"/>
      <c r="BS18" s="388"/>
      <c r="BT18" s="388"/>
      <c r="BU18" s="389"/>
      <c r="BV18" s="387">
        <v>6822628</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28</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10055252</v>
      </c>
      <c r="BO19" s="388"/>
      <c r="BP19" s="388"/>
      <c r="BQ19" s="388"/>
      <c r="BR19" s="388"/>
      <c r="BS19" s="388"/>
      <c r="BT19" s="388"/>
      <c r="BU19" s="389"/>
      <c r="BV19" s="387">
        <v>9261940</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5594</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9087239</v>
      </c>
      <c r="BO23" s="388"/>
      <c r="BP23" s="388"/>
      <c r="BQ23" s="388"/>
      <c r="BR23" s="388"/>
      <c r="BS23" s="388"/>
      <c r="BT23" s="388"/>
      <c r="BU23" s="389"/>
      <c r="BV23" s="387">
        <v>8975055</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7919</v>
      </c>
      <c r="R24" s="439"/>
      <c r="S24" s="439"/>
      <c r="T24" s="439"/>
      <c r="U24" s="439"/>
      <c r="V24" s="478"/>
      <c r="W24" s="533"/>
      <c r="X24" s="521"/>
      <c r="Y24" s="522"/>
      <c r="Z24" s="437" t="s">
        <v>154</v>
      </c>
      <c r="AA24" s="417"/>
      <c r="AB24" s="417"/>
      <c r="AC24" s="417"/>
      <c r="AD24" s="417"/>
      <c r="AE24" s="417"/>
      <c r="AF24" s="417"/>
      <c r="AG24" s="418"/>
      <c r="AH24" s="438">
        <v>239</v>
      </c>
      <c r="AI24" s="439"/>
      <c r="AJ24" s="439"/>
      <c r="AK24" s="439"/>
      <c r="AL24" s="478"/>
      <c r="AM24" s="438">
        <v>733730</v>
      </c>
      <c r="AN24" s="439"/>
      <c r="AO24" s="439"/>
      <c r="AP24" s="439"/>
      <c r="AQ24" s="439"/>
      <c r="AR24" s="478"/>
      <c r="AS24" s="438">
        <v>3070</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8449570</v>
      </c>
      <c r="BO24" s="388"/>
      <c r="BP24" s="388"/>
      <c r="BQ24" s="388"/>
      <c r="BR24" s="388"/>
      <c r="BS24" s="388"/>
      <c r="BT24" s="388"/>
      <c r="BU24" s="389"/>
      <c r="BV24" s="387">
        <v>8202270</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5939</v>
      </c>
      <c r="R25" s="439"/>
      <c r="S25" s="439"/>
      <c r="T25" s="439"/>
      <c r="U25" s="439"/>
      <c r="V25" s="478"/>
      <c r="W25" s="533"/>
      <c r="X25" s="521"/>
      <c r="Y25" s="522"/>
      <c r="Z25" s="437" t="s">
        <v>157</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1594988</v>
      </c>
      <c r="BO25" s="351"/>
      <c r="BP25" s="351"/>
      <c r="BQ25" s="351"/>
      <c r="BR25" s="351"/>
      <c r="BS25" s="351"/>
      <c r="BT25" s="351"/>
      <c r="BU25" s="352"/>
      <c r="BV25" s="350">
        <v>1352051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5446</v>
      </c>
      <c r="R26" s="439"/>
      <c r="S26" s="439"/>
      <c r="T26" s="439"/>
      <c r="U26" s="439"/>
      <c r="V26" s="478"/>
      <c r="W26" s="533"/>
      <c r="X26" s="521"/>
      <c r="Y26" s="522"/>
      <c r="Z26" s="437" t="s">
        <v>160</v>
      </c>
      <c r="AA26" s="543"/>
      <c r="AB26" s="543"/>
      <c r="AC26" s="543"/>
      <c r="AD26" s="543"/>
      <c r="AE26" s="543"/>
      <c r="AF26" s="543"/>
      <c r="AG26" s="544"/>
      <c r="AH26" s="438">
        <v>31</v>
      </c>
      <c r="AI26" s="439"/>
      <c r="AJ26" s="439"/>
      <c r="AK26" s="439"/>
      <c r="AL26" s="478"/>
      <c r="AM26" s="438">
        <v>95356</v>
      </c>
      <c r="AN26" s="439"/>
      <c r="AO26" s="439"/>
      <c r="AP26" s="439"/>
      <c r="AQ26" s="439"/>
      <c r="AR26" s="478"/>
      <c r="AS26" s="438">
        <v>3076</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3163</v>
      </c>
      <c r="R27" s="439"/>
      <c r="S27" s="439"/>
      <c r="T27" s="439"/>
      <c r="U27" s="439"/>
      <c r="V27" s="478"/>
      <c r="W27" s="533"/>
      <c r="X27" s="521"/>
      <c r="Y27" s="522"/>
      <c r="Z27" s="437" t="s">
        <v>163</v>
      </c>
      <c r="AA27" s="417"/>
      <c r="AB27" s="417"/>
      <c r="AC27" s="417"/>
      <c r="AD27" s="417"/>
      <c r="AE27" s="417"/>
      <c r="AF27" s="417"/>
      <c r="AG27" s="418"/>
      <c r="AH27" s="438" t="s">
        <v>122</v>
      </c>
      <c r="AI27" s="439"/>
      <c r="AJ27" s="439"/>
      <c r="AK27" s="439"/>
      <c r="AL27" s="478"/>
      <c r="AM27" s="438" t="s">
        <v>122</v>
      </c>
      <c r="AN27" s="439"/>
      <c r="AO27" s="439"/>
      <c r="AP27" s="439"/>
      <c r="AQ27" s="439"/>
      <c r="AR27" s="478"/>
      <c r="AS27" s="438" t="s">
        <v>122</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t="s">
        <v>122</v>
      </c>
      <c r="BO27" s="557"/>
      <c r="BP27" s="557"/>
      <c r="BQ27" s="557"/>
      <c r="BR27" s="557"/>
      <c r="BS27" s="557"/>
      <c r="BT27" s="557"/>
      <c r="BU27" s="558"/>
      <c r="BV27" s="556" t="s">
        <v>122</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2606</v>
      </c>
      <c r="R28" s="439"/>
      <c r="S28" s="439"/>
      <c r="T28" s="439"/>
      <c r="U28" s="439"/>
      <c r="V28" s="478"/>
      <c r="W28" s="533"/>
      <c r="X28" s="521"/>
      <c r="Y28" s="522"/>
      <c r="Z28" s="437" t="s">
        <v>166</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526676</v>
      </c>
      <c r="BO28" s="351"/>
      <c r="BP28" s="351"/>
      <c r="BQ28" s="351"/>
      <c r="BR28" s="351"/>
      <c r="BS28" s="351"/>
      <c r="BT28" s="351"/>
      <c r="BU28" s="352"/>
      <c r="BV28" s="350">
        <v>1286064</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12</v>
      </c>
      <c r="M29" s="439"/>
      <c r="N29" s="439"/>
      <c r="O29" s="439"/>
      <c r="P29" s="478"/>
      <c r="Q29" s="438">
        <v>2376</v>
      </c>
      <c r="R29" s="439"/>
      <c r="S29" s="439"/>
      <c r="T29" s="439"/>
      <c r="U29" s="439"/>
      <c r="V29" s="478"/>
      <c r="W29" s="534"/>
      <c r="X29" s="535"/>
      <c r="Y29" s="536"/>
      <c r="Z29" s="437" t="s">
        <v>170</v>
      </c>
      <c r="AA29" s="417"/>
      <c r="AB29" s="417"/>
      <c r="AC29" s="417"/>
      <c r="AD29" s="417"/>
      <c r="AE29" s="417"/>
      <c r="AF29" s="417"/>
      <c r="AG29" s="418"/>
      <c r="AH29" s="438">
        <v>239</v>
      </c>
      <c r="AI29" s="439"/>
      <c r="AJ29" s="439"/>
      <c r="AK29" s="439"/>
      <c r="AL29" s="478"/>
      <c r="AM29" s="438">
        <v>733730</v>
      </c>
      <c r="AN29" s="439"/>
      <c r="AO29" s="439"/>
      <c r="AP29" s="439"/>
      <c r="AQ29" s="439"/>
      <c r="AR29" s="478"/>
      <c r="AS29" s="438">
        <v>3070</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308197</v>
      </c>
      <c r="BO29" s="388"/>
      <c r="BP29" s="388"/>
      <c r="BQ29" s="388"/>
      <c r="BR29" s="388"/>
      <c r="BS29" s="388"/>
      <c r="BT29" s="388"/>
      <c r="BU29" s="389"/>
      <c r="BV29" s="387">
        <v>307992</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93.7</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862243</v>
      </c>
      <c r="BO30" s="557"/>
      <c r="BP30" s="557"/>
      <c r="BQ30" s="557"/>
      <c r="BR30" s="557"/>
      <c r="BS30" s="557"/>
      <c r="BT30" s="557"/>
      <c r="BU30" s="558"/>
      <c r="BV30" s="556">
        <v>909348</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山都町国民健康保険特別会計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IF('各会計、関係団体の財政状況及び健全化判断比率'!B31="","",'各会計、関係団体の財政状況及び健全化判断比率'!B31)</f>
        <v>山都町水道事業会計</v>
      </c>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IF('各会計、関係団体の財政状況及び健全化判断比率'!B33="","",'各会計、関係団体の財政状況及び健全化判断比率'!B33)</f>
        <v>山都町簡易水道特別会計</v>
      </c>
      <c r="BH34" s="569"/>
      <c r="BI34" s="569"/>
      <c r="BJ34" s="569"/>
      <c r="BK34" s="569"/>
      <c r="BL34" s="569"/>
      <c r="BM34" s="569"/>
      <c r="BN34" s="569"/>
      <c r="BO34" s="569"/>
      <c r="BP34" s="569"/>
      <c r="BQ34" s="569"/>
      <c r="BR34" s="569"/>
      <c r="BS34" s="569"/>
      <c r="BT34" s="569"/>
      <c r="BU34" s="569"/>
      <c r="BV34" s="167"/>
      <c r="BW34" s="568">
        <f>IF(BY34="","",MAX(C34:D43,U34:V43,AM34:AN43,BE34:BF43)+1)</f>
        <v>10</v>
      </c>
      <c r="BX34" s="568"/>
      <c r="BY34" s="569" t="str">
        <f>IF('各会計、関係団体の財政状況及び健全化判断比率'!B68="","",'各会計、関係団体の財政状況及び健全化判断比率'!B68)</f>
        <v>熊本県市町村総合事務組合</v>
      </c>
      <c r="BZ34" s="569"/>
      <c r="CA34" s="569"/>
      <c r="CB34" s="569"/>
      <c r="CC34" s="569"/>
      <c r="CD34" s="569"/>
      <c r="CE34" s="569"/>
      <c r="CF34" s="569"/>
      <c r="CG34" s="569"/>
      <c r="CH34" s="569"/>
      <c r="CI34" s="569"/>
      <c r="CJ34" s="569"/>
      <c r="CK34" s="569"/>
      <c r="CL34" s="569"/>
      <c r="CM34" s="569"/>
      <c r="CN34" s="167"/>
      <c r="CO34" s="568">
        <f>IF(CQ34="","",MAX(C34:D43,U34:V43,AM34:AN43,BE34:BF43,BW34:BX43)+1)</f>
        <v>15</v>
      </c>
      <c r="CP34" s="568"/>
      <c r="CQ34" s="569" t="str">
        <f>IF('各会計、関係団体の財政状況及び健全化判断比率'!BS7="","",'各会計、関係団体の財政状況及び健全化判断比率'!BS7)</f>
        <v>まちづくりやべ</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山都町住宅新築資金等貸付事業特別会計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山都町介護保険特別会計</v>
      </c>
      <c r="X35" s="569"/>
      <c r="Y35" s="569"/>
      <c r="Z35" s="569"/>
      <c r="AA35" s="569"/>
      <c r="AB35" s="569"/>
      <c r="AC35" s="569"/>
      <c r="AD35" s="569"/>
      <c r="AE35" s="569"/>
      <c r="AF35" s="569"/>
      <c r="AG35" s="569"/>
      <c r="AH35" s="569"/>
      <c r="AI35" s="569"/>
      <c r="AJ35" s="569"/>
      <c r="AK35" s="569"/>
      <c r="AL35" s="167"/>
      <c r="AM35" s="568">
        <f t="shared" ref="AM35:AM43" si="0">IF(AO35="","",AM34+1)</f>
        <v>7</v>
      </c>
      <c r="AN35" s="568"/>
      <c r="AO35" s="569" t="str">
        <f>IF('各会計、関係団体の財政状況及び健全化判断比率'!B32="","",'各会計、関係団体の財政状況及び健全化判断比率'!B32)</f>
        <v>山都町病院事業会計</v>
      </c>
      <c r="AP35" s="569"/>
      <c r="AQ35" s="569"/>
      <c r="AR35" s="569"/>
      <c r="AS35" s="569"/>
      <c r="AT35" s="569"/>
      <c r="AU35" s="569"/>
      <c r="AV35" s="569"/>
      <c r="AW35" s="569"/>
      <c r="AX35" s="569"/>
      <c r="AY35" s="569"/>
      <c r="AZ35" s="569"/>
      <c r="BA35" s="569"/>
      <c r="BB35" s="569"/>
      <c r="BC35" s="569"/>
      <c r="BD35" s="167"/>
      <c r="BE35" s="568">
        <f t="shared" ref="BE35:BE43" si="1">IF(BG35="","",BE34+1)</f>
        <v>9</v>
      </c>
      <c r="BF35" s="568"/>
      <c r="BG35" s="569" t="str">
        <f>IF('各会計、関係団体の財政状況及び健全化判断比率'!B34="","",'各会計、関係団体の財政状況及び健全化判断比率'!B34)</f>
        <v>山都町国民宿舎特別会計</v>
      </c>
      <c r="BH35" s="569"/>
      <c r="BI35" s="569"/>
      <c r="BJ35" s="569"/>
      <c r="BK35" s="569"/>
      <c r="BL35" s="569"/>
      <c r="BM35" s="569"/>
      <c r="BN35" s="569"/>
      <c r="BO35" s="569"/>
      <c r="BP35" s="569"/>
      <c r="BQ35" s="569"/>
      <c r="BR35" s="569"/>
      <c r="BS35" s="569"/>
      <c r="BT35" s="569"/>
      <c r="BU35" s="569"/>
      <c r="BV35" s="167"/>
      <c r="BW35" s="568">
        <f t="shared" ref="BW35:BW43" si="2">IF(BY35="","",BW34+1)</f>
        <v>11</v>
      </c>
      <c r="BX35" s="568"/>
      <c r="BY35" s="569" t="str">
        <f>IF('各会計、関係団体の財政状況及び健全化判断比率'!B69="","",'各会計、関係団体の財政状況及び健全化判断比率'!B69)</f>
        <v>上益城消防組合</v>
      </c>
      <c r="BZ35" s="569"/>
      <c r="CA35" s="569"/>
      <c r="CB35" s="569"/>
      <c r="CC35" s="569"/>
      <c r="CD35" s="569"/>
      <c r="CE35" s="569"/>
      <c r="CF35" s="569"/>
      <c r="CG35" s="569"/>
      <c r="CH35" s="569"/>
      <c r="CI35" s="569"/>
      <c r="CJ35" s="569"/>
      <c r="CK35" s="569"/>
      <c r="CL35" s="569"/>
      <c r="CM35" s="569"/>
      <c r="CN35" s="167"/>
      <c r="CO35" s="568">
        <f t="shared" ref="CO35:CO43" si="3">IF(CQ35="","",CO34+1)</f>
        <v>16</v>
      </c>
      <c r="CP35" s="568"/>
      <c r="CQ35" s="569" t="str">
        <f>IF('各会計、関係団体の財政状況及び健全化判断比率'!BS8="","",'各会計、関係団体の財政状況及び健全化判断比率'!BS8)</f>
        <v>虹の通潤館</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山都町後期高齢者医療特別会計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12</v>
      </c>
      <c r="BX36" s="568"/>
      <c r="BY36" s="569" t="str">
        <f>IF('各会計、関係団体の財政状況及び健全化判断比率'!B70="","",'各会計、関係団体の財政状況及び健全化判断比率'!B70)</f>
        <v>上益城広域連合</v>
      </c>
      <c r="BZ36" s="569"/>
      <c r="CA36" s="569"/>
      <c r="CB36" s="569"/>
      <c r="CC36" s="569"/>
      <c r="CD36" s="569"/>
      <c r="CE36" s="569"/>
      <c r="CF36" s="569"/>
      <c r="CG36" s="569"/>
      <c r="CH36" s="569"/>
      <c r="CI36" s="569"/>
      <c r="CJ36" s="569"/>
      <c r="CK36" s="569"/>
      <c r="CL36" s="569"/>
      <c r="CM36" s="569"/>
      <c r="CN36" s="167"/>
      <c r="CO36" s="568">
        <f t="shared" si="3"/>
        <v>17</v>
      </c>
      <c r="CP36" s="568"/>
      <c r="CQ36" s="569" t="str">
        <f>IF('各会計、関係団体の財政状況及び健全化判断比率'!BS9="","",'各会計、関係団体の財政状況及び健全化判断比率'!BS9)</f>
        <v>清和文楽の里協会</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13</v>
      </c>
      <c r="BX37" s="568"/>
      <c r="BY37" s="569" t="str">
        <f>IF('各会計、関係団体の財政状況及び健全化判断比率'!B71="","",'各会計、関係団体の財政状況及び健全化判断比率'!B71)</f>
        <v>熊本県後期高齢者医療広域連合（一般会計）</v>
      </c>
      <c r="BZ37" s="569"/>
      <c r="CA37" s="569"/>
      <c r="CB37" s="569"/>
      <c r="CC37" s="569"/>
      <c r="CD37" s="569"/>
      <c r="CE37" s="569"/>
      <c r="CF37" s="569"/>
      <c r="CG37" s="569"/>
      <c r="CH37" s="569"/>
      <c r="CI37" s="569"/>
      <c r="CJ37" s="569"/>
      <c r="CK37" s="569"/>
      <c r="CL37" s="569"/>
      <c r="CM37" s="569"/>
      <c r="CN37" s="167"/>
      <c r="CO37" s="568">
        <f t="shared" si="3"/>
        <v>18</v>
      </c>
      <c r="CP37" s="568"/>
      <c r="CQ37" s="569" t="str">
        <f>IF('各会計、関係団体の財政状況及び健全化判断比率'!BS10="","",'各会計、関係団体の財政状況及び健全化判断比率'!BS10)</f>
        <v>清和資源</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14</v>
      </c>
      <c r="BX38" s="568"/>
      <c r="BY38" s="569" t="str">
        <f>IF('各会計、関係団体の財政状況及び健全化判断比率'!B72="","",'各会計、関係団体の財政状況及び健全化判断比率'!B72)</f>
        <v>熊本県後期高齢者医療広域連合（後期高齢者医療特別会計）</v>
      </c>
      <c r="BZ38" s="569"/>
      <c r="CA38" s="569"/>
      <c r="CB38" s="569"/>
      <c r="CC38" s="569"/>
      <c r="CD38" s="569"/>
      <c r="CE38" s="569"/>
      <c r="CF38" s="569"/>
      <c r="CG38" s="569"/>
      <c r="CH38" s="569"/>
      <c r="CI38" s="569"/>
      <c r="CJ38" s="569"/>
      <c r="CK38" s="569"/>
      <c r="CL38" s="569"/>
      <c r="CM38" s="569"/>
      <c r="CN38" s="167"/>
      <c r="CO38" s="568">
        <f t="shared" si="3"/>
        <v>19</v>
      </c>
      <c r="CP38" s="568"/>
      <c r="CQ38" s="569" t="str">
        <f>IF('各会計、関係団体の財政状況及び健全化判断比率'!BS11="","",'各会計、関係団体の財政状況及び健全化判断比率'!BS11)</f>
        <v>そよ風遊学協会</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1156687</v>
      </c>
      <c r="S5" s="585"/>
      <c r="T5" s="585"/>
      <c r="U5" s="585"/>
      <c r="V5" s="585"/>
      <c r="W5" s="585"/>
      <c r="X5" s="585"/>
      <c r="Y5" s="586"/>
      <c r="Z5" s="587">
        <v>7.2</v>
      </c>
      <c r="AA5" s="587"/>
      <c r="AB5" s="587"/>
      <c r="AC5" s="587"/>
      <c r="AD5" s="588">
        <v>1156687</v>
      </c>
      <c r="AE5" s="588"/>
      <c r="AF5" s="588"/>
      <c r="AG5" s="588"/>
      <c r="AH5" s="588"/>
      <c r="AI5" s="588"/>
      <c r="AJ5" s="588"/>
      <c r="AK5" s="588"/>
      <c r="AL5" s="589">
        <v>15.5</v>
      </c>
      <c r="AM5" s="590"/>
      <c r="AN5" s="590"/>
      <c r="AO5" s="591"/>
      <c r="AP5" s="581" t="s">
        <v>209</v>
      </c>
      <c r="AQ5" s="582"/>
      <c r="AR5" s="582"/>
      <c r="AS5" s="582"/>
      <c r="AT5" s="582"/>
      <c r="AU5" s="582"/>
      <c r="AV5" s="582"/>
      <c r="AW5" s="582"/>
      <c r="AX5" s="582"/>
      <c r="AY5" s="582"/>
      <c r="AZ5" s="582"/>
      <c r="BA5" s="582"/>
      <c r="BB5" s="582"/>
      <c r="BC5" s="582"/>
      <c r="BD5" s="582"/>
      <c r="BE5" s="582"/>
      <c r="BF5" s="583"/>
      <c r="BG5" s="595">
        <v>1154374</v>
      </c>
      <c r="BH5" s="596"/>
      <c r="BI5" s="596"/>
      <c r="BJ5" s="596"/>
      <c r="BK5" s="596"/>
      <c r="BL5" s="596"/>
      <c r="BM5" s="596"/>
      <c r="BN5" s="597"/>
      <c r="BO5" s="598">
        <v>99.8</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c r="B6" s="592" t="s">
        <v>214</v>
      </c>
      <c r="C6" s="593"/>
      <c r="D6" s="593"/>
      <c r="E6" s="593"/>
      <c r="F6" s="593"/>
      <c r="G6" s="593"/>
      <c r="H6" s="593"/>
      <c r="I6" s="593"/>
      <c r="J6" s="593"/>
      <c r="K6" s="593"/>
      <c r="L6" s="593"/>
      <c r="M6" s="593"/>
      <c r="N6" s="593"/>
      <c r="O6" s="593"/>
      <c r="P6" s="593"/>
      <c r="Q6" s="594"/>
      <c r="R6" s="595">
        <v>222213</v>
      </c>
      <c r="S6" s="596"/>
      <c r="T6" s="596"/>
      <c r="U6" s="596"/>
      <c r="V6" s="596"/>
      <c r="W6" s="596"/>
      <c r="X6" s="596"/>
      <c r="Y6" s="597"/>
      <c r="Z6" s="598">
        <v>1.4</v>
      </c>
      <c r="AA6" s="598"/>
      <c r="AB6" s="598"/>
      <c r="AC6" s="598"/>
      <c r="AD6" s="599">
        <v>222213</v>
      </c>
      <c r="AE6" s="599"/>
      <c r="AF6" s="599"/>
      <c r="AG6" s="599"/>
      <c r="AH6" s="599"/>
      <c r="AI6" s="599"/>
      <c r="AJ6" s="599"/>
      <c r="AK6" s="599"/>
      <c r="AL6" s="600">
        <v>3</v>
      </c>
      <c r="AM6" s="601"/>
      <c r="AN6" s="601"/>
      <c r="AO6" s="602"/>
      <c r="AP6" s="592" t="s">
        <v>215</v>
      </c>
      <c r="AQ6" s="593"/>
      <c r="AR6" s="593"/>
      <c r="AS6" s="593"/>
      <c r="AT6" s="593"/>
      <c r="AU6" s="593"/>
      <c r="AV6" s="593"/>
      <c r="AW6" s="593"/>
      <c r="AX6" s="593"/>
      <c r="AY6" s="593"/>
      <c r="AZ6" s="593"/>
      <c r="BA6" s="593"/>
      <c r="BB6" s="593"/>
      <c r="BC6" s="593"/>
      <c r="BD6" s="593"/>
      <c r="BE6" s="593"/>
      <c r="BF6" s="594"/>
      <c r="BG6" s="595">
        <v>1154374</v>
      </c>
      <c r="BH6" s="596"/>
      <c r="BI6" s="596"/>
      <c r="BJ6" s="596"/>
      <c r="BK6" s="596"/>
      <c r="BL6" s="596"/>
      <c r="BM6" s="596"/>
      <c r="BN6" s="597"/>
      <c r="BO6" s="598">
        <v>99.8</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89083</v>
      </c>
      <c r="CS6" s="596"/>
      <c r="CT6" s="596"/>
      <c r="CU6" s="596"/>
      <c r="CV6" s="596"/>
      <c r="CW6" s="596"/>
      <c r="CX6" s="596"/>
      <c r="CY6" s="597"/>
      <c r="CZ6" s="598">
        <v>0.6</v>
      </c>
      <c r="DA6" s="598"/>
      <c r="DB6" s="598"/>
      <c r="DC6" s="598"/>
      <c r="DD6" s="604" t="s">
        <v>210</v>
      </c>
      <c r="DE6" s="596"/>
      <c r="DF6" s="596"/>
      <c r="DG6" s="596"/>
      <c r="DH6" s="596"/>
      <c r="DI6" s="596"/>
      <c r="DJ6" s="596"/>
      <c r="DK6" s="596"/>
      <c r="DL6" s="596"/>
      <c r="DM6" s="596"/>
      <c r="DN6" s="596"/>
      <c r="DO6" s="596"/>
      <c r="DP6" s="597"/>
      <c r="DQ6" s="604">
        <v>89083</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948</v>
      </c>
      <c r="S7" s="596"/>
      <c r="T7" s="596"/>
      <c r="U7" s="596"/>
      <c r="V7" s="596"/>
      <c r="W7" s="596"/>
      <c r="X7" s="596"/>
      <c r="Y7" s="597"/>
      <c r="Z7" s="598">
        <v>0</v>
      </c>
      <c r="AA7" s="598"/>
      <c r="AB7" s="598"/>
      <c r="AC7" s="598"/>
      <c r="AD7" s="599">
        <v>948</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427816</v>
      </c>
      <c r="BH7" s="596"/>
      <c r="BI7" s="596"/>
      <c r="BJ7" s="596"/>
      <c r="BK7" s="596"/>
      <c r="BL7" s="596"/>
      <c r="BM7" s="596"/>
      <c r="BN7" s="597"/>
      <c r="BO7" s="598">
        <v>37</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1632039</v>
      </c>
      <c r="CS7" s="596"/>
      <c r="CT7" s="596"/>
      <c r="CU7" s="596"/>
      <c r="CV7" s="596"/>
      <c r="CW7" s="596"/>
      <c r="CX7" s="596"/>
      <c r="CY7" s="597"/>
      <c r="CZ7" s="598">
        <v>11</v>
      </c>
      <c r="DA7" s="598"/>
      <c r="DB7" s="598"/>
      <c r="DC7" s="598"/>
      <c r="DD7" s="604">
        <v>265195</v>
      </c>
      <c r="DE7" s="596"/>
      <c r="DF7" s="596"/>
      <c r="DG7" s="596"/>
      <c r="DH7" s="596"/>
      <c r="DI7" s="596"/>
      <c r="DJ7" s="596"/>
      <c r="DK7" s="596"/>
      <c r="DL7" s="596"/>
      <c r="DM7" s="596"/>
      <c r="DN7" s="596"/>
      <c r="DO7" s="596"/>
      <c r="DP7" s="597"/>
      <c r="DQ7" s="604">
        <v>1249433</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2182</v>
      </c>
      <c r="S8" s="596"/>
      <c r="T8" s="596"/>
      <c r="U8" s="596"/>
      <c r="V8" s="596"/>
      <c r="W8" s="596"/>
      <c r="X8" s="596"/>
      <c r="Y8" s="597"/>
      <c r="Z8" s="598">
        <v>0</v>
      </c>
      <c r="AA8" s="598"/>
      <c r="AB8" s="598"/>
      <c r="AC8" s="598"/>
      <c r="AD8" s="599">
        <v>2182</v>
      </c>
      <c r="AE8" s="599"/>
      <c r="AF8" s="599"/>
      <c r="AG8" s="599"/>
      <c r="AH8" s="599"/>
      <c r="AI8" s="599"/>
      <c r="AJ8" s="599"/>
      <c r="AK8" s="599"/>
      <c r="AL8" s="600">
        <v>0</v>
      </c>
      <c r="AM8" s="601"/>
      <c r="AN8" s="601"/>
      <c r="AO8" s="602"/>
      <c r="AP8" s="592" t="s">
        <v>221</v>
      </c>
      <c r="AQ8" s="593"/>
      <c r="AR8" s="593"/>
      <c r="AS8" s="593"/>
      <c r="AT8" s="593"/>
      <c r="AU8" s="593"/>
      <c r="AV8" s="593"/>
      <c r="AW8" s="593"/>
      <c r="AX8" s="593"/>
      <c r="AY8" s="593"/>
      <c r="AZ8" s="593"/>
      <c r="BA8" s="593"/>
      <c r="BB8" s="593"/>
      <c r="BC8" s="593"/>
      <c r="BD8" s="593"/>
      <c r="BE8" s="593"/>
      <c r="BF8" s="594"/>
      <c r="BG8" s="595">
        <v>21723</v>
      </c>
      <c r="BH8" s="596"/>
      <c r="BI8" s="596"/>
      <c r="BJ8" s="596"/>
      <c r="BK8" s="596"/>
      <c r="BL8" s="596"/>
      <c r="BM8" s="596"/>
      <c r="BN8" s="597"/>
      <c r="BO8" s="598">
        <v>1.9</v>
      </c>
      <c r="BP8" s="598"/>
      <c r="BQ8" s="598"/>
      <c r="BR8" s="598"/>
      <c r="BS8" s="604" t="s">
        <v>112</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3381731</v>
      </c>
      <c r="CS8" s="596"/>
      <c r="CT8" s="596"/>
      <c r="CU8" s="596"/>
      <c r="CV8" s="596"/>
      <c r="CW8" s="596"/>
      <c r="CX8" s="596"/>
      <c r="CY8" s="597"/>
      <c r="CZ8" s="598">
        <v>22.8</v>
      </c>
      <c r="DA8" s="598"/>
      <c r="DB8" s="598"/>
      <c r="DC8" s="598"/>
      <c r="DD8" s="604">
        <v>100272</v>
      </c>
      <c r="DE8" s="596"/>
      <c r="DF8" s="596"/>
      <c r="DG8" s="596"/>
      <c r="DH8" s="596"/>
      <c r="DI8" s="596"/>
      <c r="DJ8" s="596"/>
      <c r="DK8" s="596"/>
      <c r="DL8" s="596"/>
      <c r="DM8" s="596"/>
      <c r="DN8" s="596"/>
      <c r="DO8" s="596"/>
      <c r="DP8" s="597"/>
      <c r="DQ8" s="604">
        <v>1982711</v>
      </c>
      <c r="DR8" s="596"/>
      <c r="DS8" s="596"/>
      <c r="DT8" s="596"/>
      <c r="DU8" s="596"/>
      <c r="DV8" s="596"/>
      <c r="DW8" s="596"/>
      <c r="DX8" s="596"/>
      <c r="DY8" s="596"/>
      <c r="DZ8" s="596"/>
      <c r="EA8" s="596"/>
      <c r="EB8" s="596"/>
      <c r="EC8" s="605"/>
    </row>
    <row r="9" spans="2:143" ht="11.25" customHeight="1">
      <c r="B9" s="592" t="s">
        <v>223</v>
      </c>
      <c r="C9" s="593"/>
      <c r="D9" s="593"/>
      <c r="E9" s="593"/>
      <c r="F9" s="593"/>
      <c r="G9" s="593"/>
      <c r="H9" s="593"/>
      <c r="I9" s="593"/>
      <c r="J9" s="593"/>
      <c r="K9" s="593"/>
      <c r="L9" s="593"/>
      <c r="M9" s="593"/>
      <c r="N9" s="593"/>
      <c r="O9" s="593"/>
      <c r="P9" s="593"/>
      <c r="Q9" s="594"/>
      <c r="R9" s="595">
        <v>1581</v>
      </c>
      <c r="S9" s="596"/>
      <c r="T9" s="596"/>
      <c r="U9" s="596"/>
      <c r="V9" s="596"/>
      <c r="W9" s="596"/>
      <c r="X9" s="596"/>
      <c r="Y9" s="597"/>
      <c r="Z9" s="598">
        <v>0</v>
      </c>
      <c r="AA9" s="598"/>
      <c r="AB9" s="598"/>
      <c r="AC9" s="598"/>
      <c r="AD9" s="599">
        <v>1581</v>
      </c>
      <c r="AE9" s="599"/>
      <c r="AF9" s="599"/>
      <c r="AG9" s="599"/>
      <c r="AH9" s="599"/>
      <c r="AI9" s="599"/>
      <c r="AJ9" s="599"/>
      <c r="AK9" s="599"/>
      <c r="AL9" s="600">
        <v>0</v>
      </c>
      <c r="AM9" s="601"/>
      <c r="AN9" s="601"/>
      <c r="AO9" s="602"/>
      <c r="AP9" s="592" t="s">
        <v>224</v>
      </c>
      <c r="AQ9" s="593"/>
      <c r="AR9" s="593"/>
      <c r="AS9" s="593"/>
      <c r="AT9" s="593"/>
      <c r="AU9" s="593"/>
      <c r="AV9" s="593"/>
      <c r="AW9" s="593"/>
      <c r="AX9" s="593"/>
      <c r="AY9" s="593"/>
      <c r="AZ9" s="593"/>
      <c r="BA9" s="593"/>
      <c r="BB9" s="593"/>
      <c r="BC9" s="593"/>
      <c r="BD9" s="593"/>
      <c r="BE9" s="593"/>
      <c r="BF9" s="594"/>
      <c r="BG9" s="595">
        <v>357147</v>
      </c>
      <c r="BH9" s="596"/>
      <c r="BI9" s="596"/>
      <c r="BJ9" s="596"/>
      <c r="BK9" s="596"/>
      <c r="BL9" s="596"/>
      <c r="BM9" s="596"/>
      <c r="BN9" s="597"/>
      <c r="BO9" s="598">
        <v>30.9</v>
      </c>
      <c r="BP9" s="598"/>
      <c r="BQ9" s="598"/>
      <c r="BR9" s="598"/>
      <c r="BS9" s="604" t="s">
        <v>112</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1242171</v>
      </c>
      <c r="CS9" s="596"/>
      <c r="CT9" s="596"/>
      <c r="CU9" s="596"/>
      <c r="CV9" s="596"/>
      <c r="CW9" s="596"/>
      <c r="CX9" s="596"/>
      <c r="CY9" s="597"/>
      <c r="CZ9" s="598">
        <v>8.4</v>
      </c>
      <c r="DA9" s="598"/>
      <c r="DB9" s="598"/>
      <c r="DC9" s="598"/>
      <c r="DD9" s="604">
        <v>92127</v>
      </c>
      <c r="DE9" s="596"/>
      <c r="DF9" s="596"/>
      <c r="DG9" s="596"/>
      <c r="DH9" s="596"/>
      <c r="DI9" s="596"/>
      <c r="DJ9" s="596"/>
      <c r="DK9" s="596"/>
      <c r="DL9" s="596"/>
      <c r="DM9" s="596"/>
      <c r="DN9" s="596"/>
      <c r="DO9" s="596"/>
      <c r="DP9" s="597"/>
      <c r="DQ9" s="604">
        <v>919802</v>
      </c>
      <c r="DR9" s="596"/>
      <c r="DS9" s="596"/>
      <c r="DT9" s="596"/>
      <c r="DU9" s="596"/>
      <c r="DV9" s="596"/>
      <c r="DW9" s="596"/>
      <c r="DX9" s="596"/>
      <c r="DY9" s="596"/>
      <c r="DZ9" s="596"/>
      <c r="EA9" s="596"/>
      <c r="EB9" s="596"/>
      <c r="EC9" s="605"/>
    </row>
    <row r="10" spans="2:143" ht="11.25" customHeight="1">
      <c r="B10" s="592" t="s">
        <v>226</v>
      </c>
      <c r="C10" s="593"/>
      <c r="D10" s="593"/>
      <c r="E10" s="593"/>
      <c r="F10" s="593"/>
      <c r="G10" s="593"/>
      <c r="H10" s="593"/>
      <c r="I10" s="593"/>
      <c r="J10" s="593"/>
      <c r="K10" s="593"/>
      <c r="L10" s="593"/>
      <c r="M10" s="593"/>
      <c r="N10" s="593"/>
      <c r="O10" s="593"/>
      <c r="P10" s="593"/>
      <c r="Q10" s="594"/>
      <c r="R10" s="595">
        <v>264546</v>
      </c>
      <c r="S10" s="596"/>
      <c r="T10" s="596"/>
      <c r="U10" s="596"/>
      <c r="V10" s="596"/>
      <c r="W10" s="596"/>
      <c r="X10" s="596"/>
      <c r="Y10" s="597"/>
      <c r="Z10" s="598">
        <v>1.6</v>
      </c>
      <c r="AA10" s="598"/>
      <c r="AB10" s="598"/>
      <c r="AC10" s="598"/>
      <c r="AD10" s="599">
        <v>264546</v>
      </c>
      <c r="AE10" s="599"/>
      <c r="AF10" s="599"/>
      <c r="AG10" s="599"/>
      <c r="AH10" s="599"/>
      <c r="AI10" s="599"/>
      <c r="AJ10" s="599"/>
      <c r="AK10" s="599"/>
      <c r="AL10" s="600">
        <v>3.5</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27256</v>
      </c>
      <c r="BH10" s="596"/>
      <c r="BI10" s="596"/>
      <c r="BJ10" s="596"/>
      <c r="BK10" s="596"/>
      <c r="BL10" s="596"/>
      <c r="BM10" s="596"/>
      <c r="BN10" s="597"/>
      <c r="BO10" s="598">
        <v>2.4</v>
      </c>
      <c r="BP10" s="598"/>
      <c r="BQ10" s="598"/>
      <c r="BR10" s="598"/>
      <c r="BS10" s="604" t="s">
        <v>112</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1653</v>
      </c>
      <c r="CS10" s="596"/>
      <c r="CT10" s="596"/>
      <c r="CU10" s="596"/>
      <c r="CV10" s="596"/>
      <c r="CW10" s="596"/>
      <c r="CX10" s="596"/>
      <c r="CY10" s="597"/>
      <c r="CZ10" s="598">
        <v>0</v>
      </c>
      <c r="DA10" s="598"/>
      <c r="DB10" s="598"/>
      <c r="DC10" s="598"/>
      <c r="DD10" s="604" t="s">
        <v>112</v>
      </c>
      <c r="DE10" s="596"/>
      <c r="DF10" s="596"/>
      <c r="DG10" s="596"/>
      <c r="DH10" s="596"/>
      <c r="DI10" s="596"/>
      <c r="DJ10" s="596"/>
      <c r="DK10" s="596"/>
      <c r="DL10" s="596"/>
      <c r="DM10" s="596"/>
      <c r="DN10" s="596"/>
      <c r="DO10" s="596"/>
      <c r="DP10" s="597"/>
      <c r="DQ10" s="604" t="s">
        <v>112</v>
      </c>
      <c r="DR10" s="596"/>
      <c r="DS10" s="596"/>
      <c r="DT10" s="596"/>
      <c r="DU10" s="596"/>
      <c r="DV10" s="596"/>
      <c r="DW10" s="596"/>
      <c r="DX10" s="596"/>
      <c r="DY10" s="596"/>
      <c r="DZ10" s="596"/>
      <c r="EA10" s="596"/>
      <c r="EB10" s="596"/>
      <c r="EC10" s="605"/>
    </row>
    <row r="11" spans="2:143" ht="11.25" customHeight="1">
      <c r="B11" s="592" t="s">
        <v>229</v>
      </c>
      <c r="C11" s="593"/>
      <c r="D11" s="593"/>
      <c r="E11" s="593"/>
      <c r="F11" s="593"/>
      <c r="G11" s="593"/>
      <c r="H11" s="593"/>
      <c r="I11" s="593"/>
      <c r="J11" s="593"/>
      <c r="K11" s="593"/>
      <c r="L11" s="593"/>
      <c r="M11" s="593"/>
      <c r="N11" s="593"/>
      <c r="O11" s="593"/>
      <c r="P11" s="593"/>
      <c r="Q11" s="594"/>
      <c r="R11" s="595">
        <v>6794</v>
      </c>
      <c r="S11" s="596"/>
      <c r="T11" s="596"/>
      <c r="U11" s="596"/>
      <c r="V11" s="596"/>
      <c r="W11" s="596"/>
      <c r="X11" s="596"/>
      <c r="Y11" s="597"/>
      <c r="Z11" s="598">
        <v>0</v>
      </c>
      <c r="AA11" s="598"/>
      <c r="AB11" s="598"/>
      <c r="AC11" s="598"/>
      <c r="AD11" s="599">
        <v>6794</v>
      </c>
      <c r="AE11" s="599"/>
      <c r="AF11" s="599"/>
      <c r="AG11" s="599"/>
      <c r="AH11" s="599"/>
      <c r="AI11" s="599"/>
      <c r="AJ11" s="599"/>
      <c r="AK11" s="599"/>
      <c r="AL11" s="600">
        <v>0.1</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21690</v>
      </c>
      <c r="BH11" s="596"/>
      <c r="BI11" s="596"/>
      <c r="BJ11" s="596"/>
      <c r="BK11" s="596"/>
      <c r="BL11" s="596"/>
      <c r="BM11" s="596"/>
      <c r="BN11" s="597"/>
      <c r="BO11" s="598">
        <v>1.9</v>
      </c>
      <c r="BP11" s="598"/>
      <c r="BQ11" s="598"/>
      <c r="BR11" s="598"/>
      <c r="BS11" s="604" t="s">
        <v>112</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1824829</v>
      </c>
      <c r="CS11" s="596"/>
      <c r="CT11" s="596"/>
      <c r="CU11" s="596"/>
      <c r="CV11" s="596"/>
      <c r="CW11" s="596"/>
      <c r="CX11" s="596"/>
      <c r="CY11" s="597"/>
      <c r="CZ11" s="598">
        <v>12.3</v>
      </c>
      <c r="DA11" s="598"/>
      <c r="DB11" s="598"/>
      <c r="DC11" s="598"/>
      <c r="DD11" s="604">
        <v>403009</v>
      </c>
      <c r="DE11" s="596"/>
      <c r="DF11" s="596"/>
      <c r="DG11" s="596"/>
      <c r="DH11" s="596"/>
      <c r="DI11" s="596"/>
      <c r="DJ11" s="596"/>
      <c r="DK11" s="596"/>
      <c r="DL11" s="596"/>
      <c r="DM11" s="596"/>
      <c r="DN11" s="596"/>
      <c r="DO11" s="596"/>
      <c r="DP11" s="597"/>
      <c r="DQ11" s="604">
        <v>655026</v>
      </c>
      <c r="DR11" s="596"/>
      <c r="DS11" s="596"/>
      <c r="DT11" s="596"/>
      <c r="DU11" s="596"/>
      <c r="DV11" s="596"/>
      <c r="DW11" s="596"/>
      <c r="DX11" s="596"/>
      <c r="DY11" s="596"/>
      <c r="DZ11" s="596"/>
      <c r="EA11" s="596"/>
      <c r="EB11" s="596"/>
      <c r="EC11" s="605"/>
    </row>
    <row r="12" spans="2:143" ht="11.25" customHeight="1">
      <c r="B12" s="592" t="s">
        <v>232</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573598</v>
      </c>
      <c r="BH12" s="596"/>
      <c r="BI12" s="596"/>
      <c r="BJ12" s="596"/>
      <c r="BK12" s="596"/>
      <c r="BL12" s="596"/>
      <c r="BM12" s="596"/>
      <c r="BN12" s="597"/>
      <c r="BO12" s="598">
        <v>49.6</v>
      </c>
      <c r="BP12" s="598"/>
      <c r="BQ12" s="598"/>
      <c r="BR12" s="598"/>
      <c r="BS12" s="604" t="s">
        <v>112</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843844</v>
      </c>
      <c r="CS12" s="596"/>
      <c r="CT12" s="596"/>
      <c r="CU12" s="596"/>
      <c r="CV12" s="596"/>
      <c r="CW12" s="596"/>
      <c r="CX12" s="596"/>
      <c r="CY12" s="597"/>
      <c r="CZ12" s="598">
        <v>5.7</v>
      </c>
      <c r="DA12" s="598"/>
      <c r="DB12" s="598"/>
      <c r="DC12" s="598"/>
      <c r="DD12" s="604">
        <v>354008</v>
      </c>
      <c r="DE12" s="596"/>
      <c r="DF12" s="596"/>
      <c r="DG12" s="596"/>
      <c r="DH12" s="596"/>
      <c r="DI12" s="596"/>
      <c r="DJ12" s="596"/>
      <c r="DK12" s="596"/>
      <c r="DL12" s="596"/>
      <c r="DM12" s="596"/>
      <c r="DN12" s="596"/>
      <c r="DO12" s="596"/>
      <c r="DP12" s="597"/>
      <c r="DQ12" s="604">
        <v>582107</v>
      </c>
      <c r="DR12" s="596"/>
      <c r="DS12" s="596"/>
      <c r="DT12" s="596"/>
      <c r="DU12" s="596"/>
      <c r="DV12" s="596"/>
      <c r="DW12" s="596"/>
      <c r="DX12" s="596"/>
      <c r="DY12" s="596"/>
      <c r="DZ12" s="596"/>
      <c r="EA12" s="596"/>
      <c r="EB12" s="596"/>
      <c r="EC12" s="605"/>
    </row>
    <row r="13" spans="2:143" ht="11.25" customHeight="1">
      <c r="B13" s="592" t="s">
        <v>235</v>
      </c>
      <c r="C13" s="593"/>
      <c r="D13" s="593"/>
      <c r="E13" s="593"/>
      <c r="F13" s="593"/>
      <c r="G13" s="593"/>
      <c r="H13" s="593"/>
      <c r="I13" s="593"/>
      <c r="J13" s="593"/>
      <c r="K13" s="593"/>
      <c r="L13" s="593"/>
      <c r="M13" s="593"/>
      <c r="N13" s="593"/>
      <c r="O13" s="593"/>
      <c r="P13" s="593"/>
      <c r="Q13" s="594"/>
      <c r="R13" s="595">
        <v>37496</v>
      </c>
      <c r="S13" s="596"/>
      <c r="T13" s="596"/>
      <c r="U13" s="596"/>
      <c r="V13" s="596"/>
      <c r="W13" s="596"/>
      <c r="X13" s="596"/>
      <c r="Y13" s="597"/>
      <c r="Z13" s="598">
        <v>0.2</v>
      </c>
      <c r="AA13" s="598"/>
      <c r="AB13" s="598"/>
      <c r="AC13" s="598"/>
      <c r="AD13" s="599">
        <v>37496</v>
      </c>
      <c r="AE13" s="599"/>
      <c r="AF13" s="599"/>
      <c r="AG13" s="599"/>
      <c r="AH13" s="599"/>
      <c r="AI13" s="599"/>
      <c r="AJ13" s="599"/>
      <c r="AK13" s="599"/>
      <c r="AL13" s="600">
        <v>0.5</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551318</v>
      </c>
      <c r="BH13" s="596"/>
      <c r="BI13" s="596"/>
      <c r="BJ13" s="596"/>
      <c r="BK13" s="596"/>
      <c r="BL13" s="596"/>
      <c r="BM13" s="596"/>
      <c r="BN13" s="597"/>
      <c r="BO13" s="598">
        <v>47.7</v>
      </c>
      <c r="BP13" s="598"/>
      <c r="BQ13" s="598"/>
      <c r="BR13" s="598"/>
      <c r="BS13" s="604" t="s">
        <v>112</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1072066</v>
      </c>
      <c r="CS13" s="596"/>
      <c r="CT13" s="596"/>
      <c r="CU13" s="596"/>
      <c r="CV13" s="596"/>
      <c r="CW13" s="596"/>
      <c r="CX13" s="596"/>
      <c r="CY13" s="597"/>
      <c r="CZ13" s="598">
        <v>7.2</v>
      </c>
      <c r="DA13" s="598"/>
      <c r="DB13" s="598"/>
      <c r="DC13" s="598"/>
      <c r="DD13" s="604">
        <v>850016</v>
      </c>
      <c r="DE13" s="596"/>
      <c r="DF13" s="596"/>
      <c r="DG13" s="596"/>
      <c r="DH13" s="596"/>
      <c r="DI13" s="596"/>
      <c r="DJ13" s="596"/>
      <c r="DK13" s="596"/>
      <c r="DL13" s="596"/>
      <c r="DM13" s="596"/>
      <c r="DN13" s="596"/>
      <c r="DO13" s="596"/>
      <c r="DP13" s="597"/>
      <c r="DQ13" s="604">
        <v>397309</v>
      </c>
      <c r="DR13" s="596"/>
      <c r="DS13" s="596"/>
      <c r="DT13" s="596"/>
      <c r="DU13" s="596"/>
      <c r="DV13" s="596"/>
      <c r="DW13" s="596"/>
      <c r="DX13" s="596"/>
      <c r="DY13" s="596"/>
      <c r="DZ13" s="596"/>
      <c r="EA13" s="596"/>
      <c r="EB13" s="596"/>
      <c r="EC13" s="605"/>
    </row>
    <row r="14" spans="2:143" ht="11.25" customHeight="1">
      <c r="B14" s="592" t="s">
        <v>238</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67326</v>
      </c>
      <c r="BH14" s="596"/>
      <c r="BI14" s="596"/>
      <c r="BJ14" s="596"/>
      <c r="BK14" s="596"/>
      <c r="BL14" s="596"/>
      <c r="BM14" s="596"/>
      <c r="BN14" s="597"/>
      <c r="BO14" s="598">
        <v>5.8</v>
      </c>
      <c r="BP14" s="598"/>
      <c r="BQ14" s="598"/>
      <c r="BR14" s="598"/>
      <c r="BS14" s="604" t="s">
        <v>112</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453289</v>
      </c>
      <c r="CS14" s="596"/>
      <c r="CT14" s="596"/>
      <c r="CU14" s="596"/>
      <c r="CV14" s="596"/>
      <c r="CW14" s="596"/>
      <c r="CX14" s="596"/>
      <c r="CY14" s="597"/>
      <c r="CZ14" s="598">
        <v>3.1</v>
      </c>
      <c r="DA14" s="598"/>
      <c r="DB14" s="598"/>
      <c r="DC14" s="598"/>
      <c r="DD14" s="604">
        <v>36930</v>
      </c>
      <c r="DE14" s="596"/>
      <c r="DF14" s="596"/>
      <c r="DG14" s="596"/>
      <c r="DH14" s="596"/>
      <c r="DI14" s="596"/>
      <c r="DJ14" s="596"/>
      <c r="DK14" s="596"/>
      <c r="DL14" s="596"/>
      <c r="DM14" s="596"/>
      <c r="DN14" s="596"/>
      <c r="DO14" s="596"/>
      <c r="DP14" s="597"/>
      <c r="DQ14" s="604">
        <v>442768</v>
      </c>
      <c r="DR14" s="596"/>
      <c r="DS14" s="596"/>
      <c r="DT14" s="596"/>
      <c r="DU14" s="596"/>
      <c r="DV14" s="596"/>
      <c r="DW14" s="596"/>
      <c r="DX14" s="596"/>
      <c r="DY14" s="596"/>
      <c r="DZ14" s="596"/>
      <c r="EA14" s="596"/>
      <c r="EB14" s="596"/>
      <c r="EC14" s="605"/>
    </row>
    <row r="15" spans="2:143" ht="11.25" customHeight="1">
      <c r="B15" s="592" t="s">
        <v>241</v>
      </c>
      <c r="C15" s="593"/>
      <c r="D15" s="593"/>
      <c r="E15" s="593"/>
      <c r="F15" s="593"/>
      <c r="G15" s="593"/>
      <c r="H15" s="593"/>
      <c r="I15" s="593"/>
      <c r="J15" s="593"/>
      <c r="K15" s="593"/>
      <c r="L15" s="593"/>
      <c r="M15" s="593"/>
      <c r="N15" s="593"/>
      <c r="O15" s="593"/>
      <c r="P15" s="593"/>
      <c r="Q15" s="594"/>
      <c r="R15" s="595">
        <v>2213</v>
      </c>
      <c r="S15" s="596"/>
      <c r="T15" s="596"/>
      <c r="U15" s="596"/>
      <c r="V15" s="596"/>
      <c r="W15" s="596"/>
      <c r="X15" s="596"/>
      <c r="Y15" s="597"/>
      <c r="Z15" s="598">
        <v>0</v>
      </c>
      <c r="AA15" s="598"/>
      <c r="AB15" s="598"/>
      <c r="AC15" s="598"/>
      <c r="AD15" s="599">
        <v>2213</v>
      </c>
      <c r="AE15" s="599"/>
      <c r="AF15" s="599"/>
      <c r="AG15" s="599"/>
      <c r="AH15" s="599"/>
      <c r="AI15" s="599"/>
      <c r="AJ15" s="599"/>
      <c r="AK15" s="599"/>
      <c r="AL15" s="600">
        <v>0</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85634</v>
      </c>
      <c r="BH15" s="596"/>
      <c r="BI15" s="596"/>
      <c r="BJ15" s="596"/>
      <c r="BK15" s="596"/>
      <c r="BL15" s="596"/>
      <c r="BM15" s="596"/>
      <c r="BN15" s="597"/>
      <c r="BO15" s="598">
        <v>7.4</v>
      </c>
      <c r="BP15" s="598"/>
      <c r="BQ15" s="598"/>
      <c r="BR15" s="598"/>
      <c r="BS15" s="604" t="s">
        <v>112</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586459</v>
      </c>
      <c r="CS15" s="596"/>
      <c r="CT15" s="596"/>
      <c r="CU15" s="596"/>
      <c r="CV15" s="596"/>
      <c r="CW15" s="596"/>
      <c r="CX15" s="596"/>
      <c r="CY15" s="597"/>
      <c r="CZ15" s="598">
        <v>4</v>
      </c>
      <c r="DA15" s="598"/>
      <c r="DB15" s="598"/>
      <c r="DC15" s="598"/>
      <c r="DD15" s="604">
        <v>20886</v>
      </c>
      <c r="DE15" s="596"/>
      <c r="DF15" s="596"/>
      <c r="DG15" s="596"/>
      <c r="DH15" s="596"/>
      <c r="DI15" s="596"/>
      <c r="DJ15" s="596"/>
      <c r="DK15" s="596"/>
      <c r="DL15" s="596"/>
      <c r="DM15" s="596"/>
      <c r="DN15" s="596"/>
      <c r="DO15" s="596"/>
      <c r="DP15" s="597"/>
      <c r="DQ15" s="604">
        <v>529751</v>
      </c>
      <c r="DR15" s="596"/>
      <c r="DS15" s="596"/>
      <c r="DT15" s="596"/>
      <c r="DU15" s="596"/>
      <c r="DV15" s="596"/>
      <c r="DW15" s="596"/>
      <c r="DX15" s="596"/>
      <c r="DY15" s="596"/>
      <c r="DZ15" s="596"/>
      <c r="EA15" s="596"/>
      <c r="EB15" s="596"/>
      <c r="EC15" s="605"/>
    </row>
    <row r="16" spans="2:143" ht="11.25" customHeight="1">
      <c r="B16" s="592" t="s">
        <v>244</v>
      </c>
      <c r="C16" s="593"/>
      <c r="D16" s="593"/>
      <c r="E16" s="593"/>
      <c r="F16" s="593"/>
      <c r="G16" s="593"/>
      <c r="H16" s="593"/>
      <c r="I16" s="593"/>
      <c r="J16" s="593"/>
      <c r="K16" s="593"/>
      <c r="L16" s="593"/>
      <c r="M16" s="593"/>
      <c r="N16" s="593"/>
      <c r="O16" s="593"/>
      <c r="P16" s="593"/>
      <c r="Q16" s="594"/>
      <c r="R16" s="595">
        <v>6562416</v>
      </c>
      <c r="S16" s="596"/>
      <c r="T16" s="596"/>
      <c r="U16" s="596"/>
      <c r="V16" s="596"/>
      <c r="W16" s="596"/>
      <c r="X16" s="596"/>
      <c r="Y16" s="597"/>
      <c r="Z16" s="598">
        <v>40.799999999999997</v>
      </c>
      <c r="AA16" s="598"/>
      <c r="AB16" s="598"/>
      <c r="AC16" s="598"/>
      <c r="AD16" s="599">
        <v>5775966</v>
      </c>
      <c r="AE16" s="599"/>
      <c r="AF16" s="599"/>
      <c r="AG16" s="599"/>
      <c r="AH16" s="599"/>
      <c r="AI16" s="599"/>
      <c r="AJ16" s="599"/>
      <c r="AK16" s="599"/>
      <c r="AL16" s="600">
        <v>77.2</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2371469</v>
      </c>
      <c r="CS16" s="596"/>
      <c r="CT16" s="596"/>
      <c r="CU16" s="596"/>
      <c r="CV16" s="596"/>
      <c r="CW16" s="596"/>
      <c r="CX16" s="596"/>
      <c r="CY16" s="597"/>
      <c r="CZ16" s="598">
        <v>16</v>
      </c>
      <c r="DA16" s="598"/>
      <c r="DB16" s="598"/>
      <c r="DC16" s="598"/>
      <c r="DD16" s="604" t="s">
        <v>112</v>
      </c>
      <c r="DE16" s="596"/>
      <c r="DF16" s="596"/>
      <c r="DG16" s="596"/>
      <c r="DH16" s="596"/>
      <c r="DI16" s="596"/>
      <c r="DJ16" s="596"/>
      <c r="DK16" s="596"/>
      <c r="DL16" s="596"/>
      <c r="DM16" s="596"/>
      <c r="DN16" s="596"/>
      <c r="DO16" s="596"/>
      <c r="DP16" s="597"/>
      <c r="DQ16" s="604">
        <v>635571</v>
      </c>
      <c r="DR16" s="596"/>
      <c r="DS16" s="596"/>
      <c r="DT16" s="596"/>
      <c r="DU16" s="596"/>
      <c r="DV16" s="596"/>
      <c r="DW16" s="596"/>
      <c r="DX16" s="596"/>
      <c r="DY16" s="596"/>
      <c r="DZ16" s="596"/>
      <c r="EA16" s="596"/>
      <c r="EB16" s="596"/>
      <c r="EC16" s="605"/>
    </row>
    <row r="17" spans="2:133" ht="11.25" customHeight="1">
      <c r="B17" s="592" t="s">
        <v>247</v>
      </c>
      <c r="C17" s="593"/>
      <c r="D17" s="593"/>
      <c r="E17" s="593"/>
      <c r="F17" s="593"/>
      <c r="G17" s="593"/>
      <c r="H17" s="593"/>
      <c r="I17" s="593"/>
      <c r="J17" s="593"/>
      <c r="K17" s="593"/>
      <c r="L17" s="593"/>
      <c r="M17" s="593"/>
      <c r="N17" s="593"/>
      <c r="O17" s="593"/>
      <c r="P17" s="593"/>
      <c r="Q17" s="594"/>
      <c r="R17" s="595">
        <v>5775966</v>
      </c>
      <c r="S17" s="596"/>
      <c r="T17" s="596"/>
      <c r="U17" s="596"/>
      <c r="V17" s="596"/>
      <c r="W17" s="596"/>
      <c r="X17" s="596"/>
      <c r="Y17" s="597"/>
      <c r="Z17" s="598">
        <v>35.9</v>
      </c>
      <c r="AA17" s="598"/>
      <c r="AB17" s="598"/>
      <c r="AC17" s="598"/>
      <c r="AD17" s="599">
        <v>5775966</v>
      </c>
      <c r="AE17" s="599"/>
      <c r="AF17" s="599"/>
      <c r="AG17" s="599"/>
      <c r="AH17" s="599"/>
      <c r="AI17" s="599"/>
      <c r="AJ17" s="599"/>
      <c r="AK17" s="599"/>
      <c r="AL17" s="600">
        <v>77.2</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1327268</v>
      </c>
      <c r="CS17" s="596"/>
      <c r="CT17" s="596"/>
      <c r="CU17" s="596"/>
      <c r="CV17" s="596"/>
      <c r="CW17" s="596"/>
      <c r="CX17" s="596"/>
      <c r="CY17" s="597"/>
      <c r="CZ17" s="598">
        <v>9</v>
      </c>
      <c r="DA17" s="598"/>
      <c r="DB17" s="598"/>
      <c r="DC17" s="598"/>
      <c r="DD17" s="604" t="s">
        <v>112</v>
      </c>
      <c r="DE17" s="596"/>
      <c r="DF17" s="596"/>
      <c r="DG17" s="596"/>
      <c r="DH17" s="596"/>
      <c r="DI17" s="596"/>
      <c r="DJ17" s="596"/>
      <c r="DK17" s="596"/>
      <c r="DL17" s="596"/>
      <c r="DM17" s="596"/>
      <c r="DN17" s="596"/>
      <c r="DO17" s="596"/>
      <c r="DP17" s="597"/>
      <c r="DQ17" s="604">
        <v>1313214</v>
      </c>
      <c r="DR17" s="596"/>
      <c r="DS17" s="596"/>
      <c r="DT17" s="596"/>
      <c r="DU17" s="596"/>
      <c r="DV17" s="596"/>
      <c r="DW17" s="596"/>
      <c r="DX17" s="596"/>
      <c r="DY17" s="596"/>
      <c r="DZ17" s="596"/>
      <c r="EA17" s="596"/>
      <c r="EB17" s="596"/>
      <c r="EC17" s="605"/>
    </row>
    <row r="18" spans="2:133" ht="11.25" customHeight="1">
      <c r="B18" s="592" t="s">
        <v>250</v>
      </c>
      <c r="C18" s="593"/>
      <c r="D18" s="593"/>
      <c r="E18" s="593"/>
      <c r="F18" s="593"/>
      <c r="G18" s="593"/>
      <c r="H18" s="593"/>
      <c r="I18" s="593"/>
      <c r="J18" s="593"/>
      <c r="K18" s="593"/>
      <c r="L18" s="593"/>
      <c r="M18" s="593"/>
      <c r="N18" s="593"/>
      <c r="O18" s="593"/>
      <c r="P18" s="593"/>
      <c r="Q18" s="594"/>
      <c r="R18" s="595">
        <v>786450</v>
      </c>
      <c r="S18" s="596"/>
      <c r="T18" s="596"/>
      <c r="U18" s="596"/>
      <c r="V18" s="596"/>
      <c r="W18" s="596"/>
      <c r="X18" s="596"/>
      <c r="Y18" s="597"/>
      <c r="Z18" s="598">
        <v>4.9000000000000004</v>
      </c>
      <c r="AA18" s="598"/>
      <c r="AB18" s="598"/>
      <c r="AC18" s="598"/>
      <c r="AD18" s="599" t="s">
        <v>112</v>
      </c>
      <c r="AE18" s="599"/>
      <c r="AF18" s="599"/>
      <c r="AG18" s="599"/>
      <c r="AH18" s="599"/>
      <c r="AI18" s="599"/>
      <c r="AJ18" s="599"/>
      <c r="AK18" s="599"/>
      <c r="AL18" s="600" t="s">
        <v>112</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253</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2313</v>
      </c>
      <c r="BH19" s="596"/>
      <c r="BI19" s="596"/>
      <c r="BJ19" s="596"/>
      <c r="BK19" s="596"/>
      <c r="BL19" s="596"/>
      <c r="BM19" s="596"/>
      <c r="BN19" s="597"/>
      <c r="BO19" s="598">
        <v>0.2</v>
      </c>
      <c r="BP19" s="598"/>
      <c r="BQ19" s="598"/>
      <c r="BR19" s="598"/>
      <c r="BS19" s="604" t="s">
        <v>112</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256</v>
      </c>
      <c r="C20" s="593"/>
      <c r="D20" s="593"/>
      <c r="E20" s="593"/>
      <c r="F20" s="593"/>
      <c r="G20" s="593"/>
      <c r="H20" s="593"/>
      <c r="I20" s="593"/>
      <c r="J20" s="593"/>
      <c r="K20" s="593"/>
      <c r="L20" s="593"/>
      <c r="M20" s="593"/>
      <c r="N20" s="593"/>
      <c r="O20" s="593"/>
      <c r="P20" s="593"/>
      <c r="Q20" s="594"/>
      <c r="R20" s="595">
        <v>8257076</v>
      </c>
      <c r="S20" s="596"/>
      <c r="T20" s="596"/>
      <c r="U20" s="596"/>
      <c r="V20" s="596"/>
      <c r="W20" s="596"/>
      <c r="X20" s="596"/>
      <c r="Y20" s="597"/>
      <c r="Z20" s="598">
        <v>51.3</v>
      </c>
      <c r="AA20" s="598"/>
      <c r="AB20" s="598"/>
      <c r="AC20" s="598"/>
      <c r="AD20" s="599">
        <v>7470626</v>
      </c>
      <c r="AE20" s="599"/>
      <c r="AF20" s="599"/>
      <c r="AG20" s="599"/>
      <c r="AH20" s="599"/>
      <c r="AI20" s="599"/>
      <c r="AJ20" s="599"/>
      <c r="AK20" s="599"/>
      <c r="AL20" s="600">
        <v>99.8</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2313</v>
      </c>
      <c r="BH20" s="596"/>
      <c r="BI20" s="596"/>
      <c r="BJ20" s="596"/>
      <c r="BK20" s="596"/>
      <c r="BL20" s="596"/>
      <c r="BM20" s="596"/>
      <c r="BN20" s="597"/>
      <c r="BO20" s="598">
        <v>0.2</v>
      </c>
      <c r="BP20" s="598"/>
      <c r="BQ20" s="598"/>
      <c r="BR20" s="598"/>
      <c r="BS20" s="604" t="s">
        <v>112</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14825901</v>
      </c>
      <c r="CS20" s="596"/>
      <c r="CT20" s="596"/>
      <c r="CU20" s="596"/>
      <c r="CV20" s="596"/>
      <c r="CW20" s="596"/>
      <c r="CX20" s="596"/>
      <c r="CY20" s="597"/>
      <c r="CZ20" s="598">
        <v>100</v>
      </c>
      <c r="DA20" s="598"/>
      <c r="DB20" s="598"/>
      <c r="DC20" s="598"/>
      <c r="DD20" s="604">
        <v>2122443</v>
      </c>
      <c r="DE20" s="596"/>
      <c r="DF20" s="596"/>
      <c r="DG20" s="596"/>
      <c r="DH20" s="596"/>
      <c r="DI20" s="596"/>
      <c r="DJ20" s="596"/>
      <c r="DK20" s="596"/>
      <c r="DL20" s="596"/>
      <c r="DM20" s="596"/>
      <c r="DN20" s="596"/>
      <c r="DO20" s="596"/>
      <c r="DP20" s="597"/>
      <c r="DQ20" s="604">
        <v>8796775</v>
      </c>
      <c r="DR20" s="596"/>
      <c r="DS20" s="596"/>
      <c r="DT20" s="596"/>
      <c r="DU20" s="596"/>
      <c r="DV20" s="596"/>
      <c r="DW20" s="596"/>
      <c r="DX20" s="596"/>
      <c r="DY20" s="596"/>
      <c r="DZ20" s="596"/>
      <c r="EA20" s="596"/>
      <c r="EB20" s="596"/>
      <c r="EC20" s="605"/>
    </row>
    <row r="21" spans="2:133" ht="11.25" customHeight="1">
      <c r="B21" s="592" t="s">
        <v>259</v>
      </c>
      <c r="C21" s="593"/>
      <c r="D21" s="593"/>
      <c r="E21" s="593"/>
      <c r="F21" s="593"/>
      <c r="G21" s="593"/>
      <c r="H21" s="593"/>
      <c r="I21" s="593"/>
      <c r="J21" s="593"/>
      <c r="K21" s="593"/>
      <c r="L21" s="593"/>
      <c r="M21" s="593"/>
      <c r="N21" s="593"/>
      <c r="O21" s="593"/>
      <c r="P21" s="593"/>
      <c r="Q21" s="594"/>
      <c r="R21" s="595">
        <v>2215</v>
      </c>
      <c r="S21" s="596"/>
      <c r="T21" s="596"/>
      <c r="U21" s="596"/>
      <c r="V21" s="596"/>
      <c r="W21" s="596"/>
      <c r="X21" s="596"/>
      <c r="Y21" s="597"/>
      <c r="Z21" s="598">
        <v>0</v>
      </c>
      <c r="AA21" s="598"/>
      <c r="AB21" s="598"/>
      <c r="AC21" s="598"/>
      <c r="AD21" s="599">
        <v>2215</v>
      </c>
      <c r="AE21" s="599"/>
      <c r="AF21" s="599"/>
      <c r="AG21" s="599"/>
      <c r="AH21" s="599"/>
      <c r="AI21" s="599"/>
      <c r="AJ21" s="599"/>
      <c r="AK21" s="599"/>
      <c r="AL21" s="600">
        <v>0</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2313</v>
      </c>
      <c r="BH21" s="596"/>
      <c r="BI21" s="596"/>
      <c r="BJ21" s="596"/>
      <c r="BK21" s="596"/>
      <c r="BL21" s="596"/>
      <c r="BM21" s="596"/>
      <c r="BN21" s="597"/>
      <c r="BO21" s="598">
        <v>0.2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261</v>
      </c>
      <c r="C22" s="593"/>
      <c r="D22" s="593"/>
      <c r="E22" s="593"/>
      <c r="F22" s="593"/>
      <c r="G22" s="593"/>
      <c r="H22" s="593"/>
      <c r="I22" s="593"/>
      <c r="J22" s="593"/>
      <c r="K22" s="593"/>
      <c r="L22" s="593"/>
      <c r="M22" s="593"/>
      <c r="N22" s="593"/>
      <c r="O22" s="593"/>
      <c r="P22" s="593"/>
      <c r="Q22" s="594"/>
      <c r="R22" s="595">
        <v>98023</v>
      </c>
      <c r="S22" s="596"/>
      <c r="T22" s="596"/>
      <c r="U22" s="596"/>
      <c r="V22" s="596"/>
      <c r="W22" s="596"/>
      <c r="X22" s="596"/>
      <c r="Y22" s="597"/>
      <c r="Z22" s="598">
        <v>0.6</v>
      </c>
      <c r="AA22" s="598"/>
      <c r="AB22" s="598"/>
      <c r="AC22" s="598"/>
      <c r="AD22" s="599" t="s">
        <v>112</v>
      </c>
      <c r="AE22" s="599"/>
      <c r="AF22" s="599"/>
      <c r="AG22" s="599"/>
      <c r="AH22" s="599"/>
      <c r="AI22" s="599"/>
      <c r="AJ22" s="599"/>
      <c r="AK22" s="599"/>
      <c r="AL22" s="600" t="s">
        <v>112</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264</v>
      </c>
      <c r="C23" s="593"/>
      <c r="D23" s="593"/>
      <c r="E23" s="593"/>
      <c r="F23" s="593"/>
      <c r="G23" s="593"/>
      <c r="H23" s="593"/>
      <c r="I23" s="593"/>
      <c r="J23" s="593"/>
      <c r="K23" s="593"/>
      <c r="L23" s="593"/>
      <c r="M23" s="593"/>
      <c r="N23" s="593"/>
      <c r="O23" s="593"/>
      <c r="P23" s="593"/>
      <c r="Q23" s="594"/>
      <c r="R23" s="595">
        <v>96219</v>
      </c>
      <c r="S23" s="596"/>
      <c r="T23" s="596"/>
      <c r="U23" s="596"/>
      <c r="V23" s="596"/>
      <c r="W23" s="596"/>
      <c r="X23" s="596"/>
      <c r="Y23" s="597"/>
      <c r="Z23" s="598">
        <v>0.6</v>
      </c>
      <c r="AA23" s="598"/>
      <c r="AB23" s="598"/>
      <c r="AC23" s="598"/>
      <c r="AD23" s="599" t="s">
        <v>112</v>
      </c>
      <c r="AE23" s="599"/>
      <c r="AF23" s="599"/>
      <c r="AG23" s="599"/>
      <c r="AH23" s="599"/>
      <c r="AI23" s="599"/>
      <c r="AJ23" s="599"/>
      <c r="AK23" s="599"/>
      <c r="AL23" s="600" t="s">
        <v>112</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c r="B24" s="592" t="s">
        <v>271</v>
      </c>
      <c r="C24" s="593"/>
      <c r="D24" s="593"/>
      <c r="E24" s="593"/>
      <c r="F24" s="593"/>
      <c r="G24" s="593"/>
      <c r="H24" s="593"/>
      <c r="I24" s="593"/>
      <c r="J24" s="593"/>
      <c r="K24" s="593"/>
      <c r="L24" s="593"/>
      <c r="M24" s="593"/>
      <c r="N24" s="593"/>
      <c r="O24" s="593"/>
      <c r="P24" s="593"/>
      <c r="Q24" s="594"/>
      <c r="R24" s="595">
        <v>11912</v>
      </c>
      <c r="S24" s="596"/>
      <c r="T24" s="596"/>
      <c r="U24" s="596"/>
      <c r="V24" s="596"/>
      <c r="W24" s="596"/>
      <c r="X24" s="596"/>
      <c r="Y24" s="597"/>
      <c r="Z24" s="598">
        <v>0.1</v>
      </c>
      <c r="AA24" s="598"/>
      <c r="AB24" s="598"/>
      <c r="AC24" s="598"/>
      <c r="AD24" s="599" t="s">
        <v>112</v>
      </c>
      <c r="AE24" s="599"/>
      <c r="AF24" s="599"/>
      <c r="AG24" s="599"/>
      <c r="AH24" s="599"/>
      <c r="AI24" s="599"/>
      <c r="AJ24" s="599"/>
      <c r="AK24" s="599"/>
      <c r="AL24" s="600" t="s">
        <v>112</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4891927</v>
      </c>
      <c r="CS24" s="585"/>
      <c r="CT24" s="585"/>
      <c r="CU24" s="585"/>
      <c r="CV24" s="585"/>
      <c r="CW24" s="585"/>
      <c r="CX24" s="585"/>
      <c r="CY24" s="586"/>
      <c r="CZ24" s="622">
        <v>33</v>
      </c>
      <c r="DA24" s="623"/>
      <c r="DB24" s="623"/>
      <c r="DC24" s="624"/>
      <c r="DD24" s="621">
        <v>3792493</v>
      </c>
      <c r="DE24" s="585"/>
      <c r="DF24" s="585"/>
      <c r="DG24" s="585"/>
      <c r="DH24" s="585"/>
      <c r="DI24" s="585"/>
      <c r="DJ24" s="585"/>
      <c r="DK24" s="586"/>
      <c r="DL24" s="621">
        <v>3711363</v>
      </c>
      <c r="DM24" s="585"/>
      <c r="DN24" s="585"/>
      <c r="DO24" s="585"/>
      <c r="DP24" s="585"/>
      <c r="DQ24" s="585"/>
      <c r="DR24" s="585"/>
      <c r="DS24" s="585"/>
      <c r="DT24" s="585"/>
      <c r="DU24" s="585"/>
      <c r="DV24" s="586"/>
      <c r="DW24" s="589">
        <v>47.7</v>
      </c>
      <c r="DX24" s="590"/>
      <c r="DY24" s="590"/>
      <c r="DZ24" s="590"/>
      <c r="EA24" s="590"/>
      <c r="EB24" s="590"/>
      <c r="EC24" s="591"/>
    </row>
    <row r="25" spans="2:133" ht="11.25" customHeight="1">
      <c r="B25" s="592" t="s">
        <v>274</v>
      </c>
      <c r="C25" s="593"/>
      <c r="D25" s="593"/>
      <c r="E25" s="593"/>
      <c r="F25" s="593"/>
      <c r="G25" s="593"/>
      <c r="H25" s="593"/>
      <c r="I25" s="593"/>
      <c r="J25" s="593"/>
      <c r="K25" s="593"/>
      <c r="L25" s="593"/>
      <c r="M25" s="593"/>
      <c r="N25" s="593"/>
      <c r="O25" s="593"/>
      <c r="P25" s="593"/>
      <c r="Q25" s="594"/>
      <c r="R25" s="595">
        <v>2171684</v>
      </c>
      <c r="S25" s="596"/>
      <c r="T25" s="596"/>
      <c r="U25" s="596"/>
      <c r="V25" s="596"/>
      <c r="W25" s="596"/>
      <c r="X25" s="596"/>
      <c r="Y25" s="597"/>
      <c r="Z25" s="598">
        <v>13.5</v>
      </c>
      <c r="AA25" s="598"/>
      <c r="AB25" s="598"/>
      <c r="AC25" s="598"/>
      <c r="AD25" s="599" t="s">
        <v>112</v>
      </c>
      <c r="AE25" s="599"/>
      <c r="AF25" s="599"/>
      <c r="AG25" s="599"/>
      <c r="AH25" s="599"/>
      <c r="AI25" s="599"/>
      <c r="AJ25" s="599"/>
      <c r="AK25" s="599"/>
      <c r="AL25" s="600" t="s">
        <v>112</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2184131</v>
      </c>
      <c r="CS25" s="627"/>
      <c r="CT25" s="627"/>
      <c r="CU25" s="627"/>
      <c r="CV25" s="627"/>
      <c r="CW25" s="627"/>
      <c r="CX25" s="627"/>
      <c r="CY25" s="628"/>
      <c r="CZ25" s="629">
        <v>14.7</v>
      </c>
      <c r="DA25" s="630"/>
      <c r="DB25" s="630"/>
      <c r="DC25" s="631"/>
      <c r="DD25" s="604">
        <v>2075680</v>
      </c>
      <c r="DE25" s="627"/>
      <c r="DF25" s="627"/>
      <c r="DG25" s="627"/>
      <c r="DH25" s="627"/>
      <c r="DI25" s="627"/>
      <c r="DJ25" s="627"/>
      <c r="DK25" s="628"/>
      <c r="DL25" s="604">
        <v>2024314</v>
      </c>
      <c r="DM25" s="627"/>
      <c r="DN25" s="627"/>
      <c r="DO25" s="627"/>
      <c r="DP25" s="627"/>
      <c r="DQ25" s="627"/>
      <c r="DR25" s="627"/>
      <c r="DS25" s="627"/>
      <c r="DT25" s="627"/>
      <c r="DU25" s="627"/>
      <c r="DV25" s="628"/>
      <c r="DW25" s="600">
        <v>26</v>
      </c>
      <c r="DX25" s="625"/>
      <c r="DY25" s="625"/>
      <c r="DZ25" s="625"/>
      <c r="EA25" s="625"/>
      <c r="EB25" s="625"/>
      <c r="EC25" s="626"/>
    </row>
    <row r="26" spans="2:133" ht="11.25" customHeight="1">
      <c r="B26" s="632" t="s">
        <v>277</v>
      </c>
      <c r="C26" s="633"/>
      <c r="D26" s="633"/>
      <c r="E26" s="633"/>
      <c r="F26" s="633"/>
      <c r="G26" s="633"/>
      <c r="H26" s="633"/>
      <c r="I26" s="633"/>
      <c r="J26" s="633"/>
      <c r="K26" s="633"/>
      <c r="L26" s="633"/>
      <c r="M26" s="633"/>
      <c r="N26" s="633"/>
      <c r="O26" s="633"/>
      <c r="P26" s="633"/>
      <c r="Q26" s="634"/>
      <c r="R26" s="595">
        <v>9074</v>
      </c>
      <c r="S26" s="596"/>
      <c r="T26" s="596"/>
      <c r="U26" s="596"/>
      <c r="V26" s="596"/>
      <c r="W26" s="596"/>
      <c r="X26" s="596"/>
      <c r="Y26" s="597"/>
      <c r="Z26" s="598">
        <v>0.1</v>
      </c>
      <c r="AA26" s="598"/>
      <c r="AB26" s="598"/>
      <c r="AC26" s="598"/>
      <c r="AD26" s="599">
        <v>9074</v>
      </c>
      <c r="AE26" s="599"/>
      <c r="AF26" s="599"/>
      <c r="AG26" s="599"/>
      <c r="AH26" s="599"/>
      <c r="AI26" s="599"/>
      <c r="AJ26" s="599"/>
      <c r="AK26" s="599"/>
      <c r="AL26" s="600">
        <v>0.1</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1330848</v>
      </c>
      <c r="CS26" s="596"/>
      <c r="CT26" s="596"/>
      <c r="CU26" s="596"/>
      <c r="CV26" s="596"/>
      <c r="CW26" s="596"/>
      <c r="CX26" s="596"/>
      <c r="CY26" s="597"/>
      <c r="CZ26" s="629">
        <v>9</v>
      </c>
      <c r="DA26" s="630"/>
      <c r="DB26" s="630"/>
      <c r="DC26" s="631"/>
      <c r="DD26" s="604">
        <v>1261320</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5"/>
      <c r="DY26" s="625"/>
      <c r="DZ26" s="625"/>
      <c r="EA26" s="625"/>
      <c r="EB26" s="625"/>
      <c r="EC26" s="626"/>
    </row>
    <row r="27" spans="2:133" ht="11.25" customHeight="1">
      <c r="B27" s="592" t="s">
        <v>280</v>
      </c>
      <c r="C27" s="593"/>
      <c r="D27" s="593"/>
      <c r="E27" s="593"/>
      <c r="F27" s="593"/>
      <c r="G27" s="593"/>
      <c r="H27" s="593"/>
      <c r="I27" s="593"/>
      <c r="J27" s="593"/>
      <c r="K27" s="593"/>
      <c r="L27" s="593"/>
      <c r="M27" s="593"/>
      <c r="N27" s="593"/>
      <c r="O27" s="593"/>
      <c r="P27" s="593"/>
      <c r="Q27" s="594"/>
      <c r="R27" s="595">
        <v>2199797</v>
      </c>
      <c r="S27" s="596"/>
      <c r="T27" s="596"/>
      <c r="U27" s="596"/>
      <c r="V27" s="596"/>
      <c r="W27" s="596"/>
      <c r="X27" s="596"/>
      <c r="Y27" s="597"/>
      <c r="Z27" s="598">
        <v>13.7</v>
      </c>
      <c r="AA27" s="598"/>
      <c r="AB27" s="598"/>
      <c r="AC27" s="598"/>
      <c r="AD27" s="599" t="s">
        <v>112</v>
      </c>
      <c r="AE27" s="599"/>
      <c r="AF27" s="599"/>
      <c r="AG27" s="599"/>
      <c r="AH27" s="599"/>
      <c r="AI27" s="599"/>
      <c r="AJ27" s="599"/>
      <c r="AK27" s="599"/>
      <c r="AL27" s="600" t="s">
        <v>112</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1156687</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1380528</v>
      </c>
      <c r="CS27" s="627"/>
      <c r="CT27" s="627"/>
      <c r="CU27" s="627"/>
      <c r="CV27" s="627"/>
      <c r="CW27" s="627"/>
      <c r="CX27" s="627"/>
      <c r="CY27" s="628"/>
      <c r="CZ27" s="629">
        <v>9.3000000000000007</v>
      </c>
      <c r="DA27" s="630"/>
      <c r="DB27" s="630"/>
      <c r="DC27" s="631"/>
      <c r="DD27" s="604">
        <v>403599</v>
      </c>
      <c r="DE27" s="627"/>
      <c r="DF27" s="627"/>
      <c r="DG27" s="627"/>
      <c r="DH27" s="627"/>
      <c r="DI27" s="627"/>
      <c r="DJ27" s="627"/>
      <c r="DK27" s="628"/>
      <c r="DL27" s="604">
        <v>373835</v>
      </c>
      <c r="DM27" s="627"/>
      <c r="DN27" s="627"/>
      <c r="DO27" s="627"/>
      <c r="DP27" s="627"/>
      <c r="DQ27" s="627"/>
      <c r="DR27" s="627"/>
      <c r="DS27" s="627"/>
      <c r="DT27" s="627"/>
      <c r="DU27" s="627"/>
      <c r="DV27" s="628"/>
      <c r="DW27" s="600">
        <v>4.8</v>
      </c>
      <c r="DX27" s="625"/>
      <c r="DY27" s="625"/>
      <c r="DZ27" s="625"/>
      <c r="EA27" s="625"/>
      <c r="EB27" s="625"/>
      <c r="EC27" s="626"/>
    </row>
    <row r="28" spans="2:133" ht="11.25" customHeight="1">
      <c r="B28" s="592" t="s">
        <v>283</v>
      </c>
      <c r="C28" s="593"/>
      <c r="D28" s="593"/>
      <c r="E28" s="593"/>
      <c r="F28" s="593"/>
      <c r="G28" s="593"/>
      <c r="H28" s="593"/>
      <c r="I28" s="593"/>
      <c r="J28" s="593"/>
      <c r="K28" s="593"/>
      <c r="L28" s="593"/>
      <c r="M28" s="593"/>
      <c r="N28" s="593"/>
      <c r="O28" s="593"/>
      <c r="P28" s="593"/>
      <c r="Q28" s="594"/>
      <c r="R28" s="595">
        <v>90859</v>
      </c>
      <c r="S28" s="596"/>
      <c r="T28" s="596"/>
      <c r="U28" s="596"/>
      <c r="V28" s="596"/>
      <c r="W28" s="596"/>
      <c r="X28" s="596"/>
      <c r="Y28" s="597"/>
      <c r="Z28" s="598">
        <v>0.6</v>
      </c>
      <c r="AA28" s="598"/>
      <c r="AB28" s="598"/>
      <c r="AC28" s="598"/>
      <c r="AD28" s="599" t="s">
        <v>112</v>
      </c>
      <c r="AE28" s="599"/>
      <c r="AF28" s="599"/>
      <c r="AG28" s="599"/>
      <c r="AH28" s="599"/>
      <c r="AI28" s="599"/>
      <c r="AJ28" s="599"/>
      <c r="AK28" s="599"/>
      <c r="AL28" s="600" t="s">
        <v>112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1327268</v>
      </c>
      <c r="CS28" s="596"/>
      <c r="CT28" s="596"/>
      <c r="CU28" s="596"/>
      <c r="CV28" s="596"/>
      <c r="CW28" s="596"/>
      <c r="CX28" s="596"/>
      <c r="CY28" s="597"/>
      <c r="CZ28" s="629">
        <v>9</v>
      </c>
      <c r="DA28" s="630"/>
      <c r="DB28" s="630"/>
      <c r="DC28" s="631"/>
      <c r="DD28" s="604">
        <v>1313214</v>
      </c>
      <c r="DE28" s="596"/>
      <c r="DF28" s="596"/>
      <c r="DG28" s="596"/>
      <c r="DH28" s="596"/>
      <c r="DI28" s="596"/>
      <c r="DJ28" s="596"/>
      <c r="DK28" s="597"/>
      <c r="DL28" s="604">
        <v>1313214</v>
      </c>
      <c r="DM28" s="596"/>
      <c r="DN28" s="596"/>
      <c r="DO28" s="596"/>
      <c r="DP28" s="596"/>
      <c r="DQ28" s="596"/>
      <c r="DR28" s="596"/>
      <c r="DS28" s="596"/>
      <c r="DT28" s="596"/>
      <c r="DU28" s="596"/>
      <c r="DV28" s="597"/>
      <c r="DW28" s="600">
        <v>16.899999999999999</v>
      </c>
      <c r="DX28" s="625"/>
      <c r="DY28" s="625"/>
      <c r="DZ28" s="625"/>
      <c r="EA28" s="625"/>
      <c r="EB28" s="625"/>
      <c r="EC28" s="626"/>
    </row>
    <row r="29" spans="2:133" ht="11.25" customHeight="1">
      <c r="B29" s="592" t="s">
        <v>285</v>
      </c>
      <c r="C29" s="593"/>
      <c r="D29" s="593"/>
      <c r="E29" s="593"/>
      <c r="F29" s="593"/>
      <c r="G29" s="593"/>
      <c r="H29" s="593"/>
      <c r="I29" s="593"/>
      <c r="J29" s="593"/>
      <c r="K29" s="593"/>
      <c r="L29" s="593"/>
      <c r="M29" s="593"/>
      <c r="N29" s="593"/>
      <c r="O29" s="593"/>
      <c r="P29" s="593"/>
      <c r="Q29" s="594"/>
      <c r="R29" s="595">
        <v>219338</v>
      </c>
      <c r="S29" s="596"/>
      <c r="T29" s="596"/>
      <c r="U29" s="596"/>
      <c r="V29" s="596"/>
      <c r="W29" s="596"/>
      <c r="X29" s="596"/>
      <c r="Y29" s="597"/>
      <c r="Z29" s="598">
        <v>1.4</v>
      </c>
      <c r="AA29" s="598"/>
      <c r="AB29" s="598"/>
      <c r="AC29" s="598"/>
      <c r="AD29" s="599" t="s">
        <v>112</v>
      </c>
      <c r="AE29" s="599"/>
      <c r="AF29" s="599"/>
      <c r="AG29" s="599"/>
      <c r="AH29" s="599"/>
      <c r="AI29" s="599"/>
      <c r="AJ29" s="599"/>
      <c r="AK29" s="599"/>
      <c r="AL29" s="600" t="s">
        <v>112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1327239</v>
      </c>
      <c r="CS29" s="627"/>
      <c r="CT29" s="627"/>
      <c r="CU29" s="627"/>
      <c r="CV29" s="627"/>
      <c r="CW29" s="627"/>
      <c r="CX29" s="627"/>
      <c r="CY29" s="628"/>
      <c r="CZ29" s="629">
        <v>9</v>
      </c>
      <c r="DA29" s="630"/>
      <c r="DB29" s="630"/>
      <c r="DC29" s="631"/>
      <c r="DD29" s="604">
        <v>1313185</v>
      </c>
      <c r="DE29" s="627"/>
      <c r="DF29" s="627"/>
      <c r="DG29" s="627"/>
      <c r="DH29" s="627"/>
      <c r="DI29" s="627"/>
      <c r="DJ29" s="627"/>
      <c r="DK29" s="628"/>
      <c r="DL29" s="604">
        <v>1313185</v>
      </c>
      <c r="DM29" s="627"/>
      <c r="DN29" s="627"/>
      <c r="DO29" s="627"/>
      <c r="DP29" s="627"/>
      <c r="DQ29" s="627"/>
      <c r="DR29" s="627"/>
      <c r="DS29" s="627"/>
      <c r="DT29" s="627"/>
      <c r="DU29" s="627"/>
      <c r="DV29" s="628"/>
      <c r="DW29" s="600">
        <v>16.899999999999999</v>
      </c>
      <c r="DX29" s="625"/>
      <c r="DY29" s="625"/>
      <c r="DZ29" s="625"/>
      <c r="EA29" s="625"/>
      <c r="EB29" s="625"/>
      <c r="EC29" s="626"/>
    </row>
    <row r="30" spans="2:133" ht="11.25" customHeight="1">
      <c r="B30" s="592" t="s">
        <v>289</v>
      </c>
      <c r="C30" s="593"/>
      <c r="D30" s="593"/>
      <c r="E30" s="593"/>
      <c r="F30" s="593"/>
      <c r="G30" s="593"/>
      <c r="H30" s="593"/>
      <c r="I30" s="593"/>
      <c r="J30" s="593"/>
      <c r="K30" s="593"/>
      <c r="L30" s="593"/>
      <c r="M30" s="593"/>
      <c r="N30" s="593"/>
      <c r="O30" s="593"/>
      <c r="P30" s="593"/>
      <c r="Q30" s="594"/>
      <c r="R30" s="595">
        <v>1086159</v>
      </c>
      <c r="S30" s="596"/>
      <c r="T30" s="596"/>
      <c r="U30" s="596"/>
      <c r="V30" s="596"/>
      <c r="W30" s="596"/>
      <c r="X30" s="596"/>
      <c r="Y30" s="597"/>
      <c r="Z30" s="598">
        <v>6.8</v>
      </c>
      <c r="AA30" s="598"/>
      <c r="AB30" s="598"/>
      <c r="AC30" s="598"/>
      <c r="AD30" s="599" t="s">
        <v>112</v>
      </c>
      <c r="AE30" s="599"/>
      <c r="AF30" s="599"/>
      <c r="AG30" s="599"/>
      <c r="AH30" s="599"/>
      <c r="AI30" s="599"/>
      <c r="AJ30" s="599"/>
      <c r="AK30" s="599"/>
      <c r="AL30" s="600" t="s">
        <v>112</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98.8</v>
      </c>
      <c r="BH30" s="654"/>
      <c r="BI30" s="654"/>
      <c r="BJ30" s="654"/>
      <c r="BK30" s="654"/>
      <c r="BL30" s="654"/>
      <c r="BM30" s="590">
        <v>92.7</v>
      </c>
      <c r="BN30" s="654"/>
      <c r="BO30" s="654"/>
      <c r="BP30" s="654"/>
      <c r="BQ30" s="655"/>
      <c r="BR30" s="653">
        <v>98.2</v>
      </c>
      <c r="BS30" s="654"/>
      <c r="BT30" s="654"/>
      <c r="BU30" s="654"/>
      <c r="BV30" s="654"/>
      <c r="BW30" s="654"/>
      <c r="BX30" s="590">
        <v>90.8</v>
      </c>
      <c r="BY30" s="654"/>
      <c r="BZ30" s="654"/>
      <c r="CA30" s="654"/>
      <c r="CB30" s="655"/>
      <c r="CD30" s="658"/>
      <c r="CE30" s="659"/>
      <c r="CF30" s="609" t="s">
        <v>292</v>
      </c>
      <c r="CG30" s="610"/>
      <c r="CH30" s="610"/>
      <c r="CI30" s="610"/>
      <c r="CJ30" s="610"/>
      <c r="CK30" s="610"/>
      <c r="CL30" s="610"/>
      <c r="CM30" s="610"/>
      <c r="CN30" s="610"/>
      <c r="CO30" s="610"/>
      <c r="CP30" s="610"/>
      <c r="CQ30" s="611"/>
      <c r="CR30" s="595">
        <v>1235916</v>
      </c>
      <c r="CS30" s="596"/>
      <c r="CT30" s="596"/>
      <c r="CU30" s="596"/>
      <c r="CV30" s="596"/>
      <c r="CW30" s="596"/>
      <c r="CX30" s="596"/>
      <c r="CY30" s="597"/>
      <c r="CZ30" s="629">
        <v>8.3000000000000007</v>
      </c>
      <c r="DA30" s="630"/>
      <c r="DB30" s="630"/>
      <c r="DC30" s="631"/>
      <c r="DD30" s="604">
        <v>1222655</v>
      </c>
      <c r="DE30" s="596"/>
      <c r="DF30" s="596"/>
      <c r="DG30" s="596"/>
      <c r="DH30" s="596"/>
      <c r="DI30" s="596"/>
      <c r="DJ30" s="596"/>
      <c r="DK30" s="597"/>
      <c r="DL30" s="604">
        <v>1222655</v>
      </c>
      <c r="DM30" s="596"/>
      <c r="DN30" s="596"/>
      <c r="DO30" s="596"/>
      <c r="DP30" s="596"/>
      <c r="DQ30" s="596"/>
      <c r="DR30" s="596"/>
      <c r="DS30" s="596"/>
      <c r="DT30" s="596"/>
      <c r="DU30" s="596"/>
      <c r="DV30" s="597"/>
      <c r="DW30" s="600">
        <v>15.7</v>
      </c>
      <c r="DX30" s="625"/>
      <c r="DY30" s="625"/>
      <c r="DZ30" s="625"/>
      <c r="EA30" s="625"/>
      <c r="EB30" s="625"/>
      <c r="EC30" s="626"/>
    </row>
    <row r="31" spans="2:133" ht="11.25" customHeight="1">
      <c r="B31" s="592" t="s">
        <v>293</v>
      </c>
      <c r="C31" s="593"/>
      <c r="D31" s="593"/>
      <c r="E31" s="593"/>
      <c r="F31" s="593"/>
      <c r="G31" s="593"/>
      <c r="H31" s="593"/>
      <c r="I31" s="593"/>
      <c r="J31" s="593"/>
      <c r="K31" s="593"/>
      <c r="L31" s="593"/>
      <c r="M31" s="593"/>
      <c r="N31" s="593"/>
      <c r="O31" s="593"/>
      <c r="P31" s="593"/>
      <c r="Q31" s="594"/>
      <c r="R31" s="595">
        <v>363046</v>
      </c>
      <c r="S31" s="596"/>
      <c r="T31" s="596"/>
      <c r="U31" s="596"/>
      <c r="V31" s="596"/>
      <c r="W31" s="596"/>
      <c r="X31" s="596"/>
      <c r="Y31" s="597"/>
      <c r="Z31" s="598">
        <v>2.2999999999999998</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98.9</v>
      </c>
      <c r="BH31" s="627"/>
      <c r="BI31" s="627"/>
      <c r="BJ31" s="627"/>
      <c r="BK31" s="627"/>
      <c r="BL31" s="627"/>
      <c r="BM31" s="601">
        <v>94.7</v>
      </c>
      <c r="BN31" s="651"/>
      <c r="BO31" s="651"/>
      <c r="BP31" s="651"/>
      <c r="BQ31" s="652"/>
      <c r="BR31" s="650">
        <v>98.6</v>
      </c>
      <c r="BS31" s="627"/>
      <c r="BT31" s="627"/>
      <c r="BU31" s="627"/>
      <c r="BV31" s="627"/>
      <c r="BW31" s="627"/>
      <c r="BX31" s="601">
        <v>93.9</v>
      </c>
      <c r="BY31" s="651"/>
      <c r="BZ31" s="651"/>
      <c r="CA31" s="651"/>
      <c r="CB31" s="652"/>
      <c r="CD31" s="658"/>
      <c r="CE31" s="659"/>
      <c r="CF31" s="609" t="s">
        <v>296</v>
      </c>
      <c r="CG31" s="610"/>
      <c r="CH31" s="610"/>
      <c r="CI31" s="610"/>
      <c r="CJ31" s="610"/>
      <c r="CK31" s="610"/>
      <c r="CL31" s="610"/>
      <c r="CM31" s="610"/>
      <c r="CN31" s="610"/>
      <c r="CO31" s="610"/>
      <c r="CP31" s="610"/>
      <c r="CQ31" s="611"/>
      <c r="CR31" s="595">
        <v>91323</v>
      </c>
      <c r="CS31" s="627"/>
      <c r="CT31" s="627"/>
      <c r="CU31" s="627"/>
      <c r="CV31" s="627"/>
      <c r="CW31" s="627"/>
      <c r="CX31" s="627"/>
      <c r="CY31" s="628"/>
      <c r="CZ31" s="629">
        <v>0.6</v>
      </c>
      <c r="DA31" s="630"/>
      <c r="DB31" s="630"/>
      <c r="DC31" s="631"/>
      <c r="DD31" s="604">
        <v>90530</v>
      </c>
      <c r="DE31" s="627"/>
      <c r="DF31" s="627"/>
      <c r="DG31" s="627"/>
      <c r="DH31" s="627"/>
      <c r="DI31" s="627"/>
      <c r="DJ31" s="627"/>
      <c r="DK31" s="628"/>
      <c r="DL31" s="604">
        <v>90530</v>
      </c>
      <c r="DM31" s="627"/>
      <c r="DN31" s="627"/>
      <c r="DO31" s="627"/>
      <c r="DP31" s="627"/>
      <c r="DQ31" s="627"/>
      <c r="DR31" s="627"/>
      <c r="DS31" s="627"/>
      <c r="DT31" s="627"/>
      <c r="DU31" s="627"/>
      <c r="DV31" s="628"/>
      <c r="DW31" s="600">
        <v>1.2</v>
      </c>
      <c r="DX31" s="625"/>
      <c r="DY31" s="625"/>
      <c r="DZ31" s="625"/>
      <c r="EA31" s="625"/>
      <c r="EB31" s="625"/>
      <c r="EC31" s="626"/>
    </row>
    <row r="32" spans="2:133" ht="11.25" customHeight="1">
      <c r="B32" s="592" t="s">
        <v>297</v>
      </c>
      <c r="C32" s="593"/>
      <c r="D32" s="593"/>
      <c r="E32" s="593"/>
      <c r="F32" s="593"/>
      <c r="G32" s="593"/>
      <c r="H32" s="593"/>
      <c r="I32" s="593"/>
      <c r="J32" s="593"/>
      <c r="K32" s="593"/>
      <c r="L32" s="593"/>
      <c r="M32" s="593"/>
      <c r="N32" s="593"/>
      <c r="O32" s="593"/>
      <c r="P32" s="593"/>
      <c r="Q32" s="594"/>
      <c r="R32" s="595">
        <v>130876</v>
      </c>
      <c r="S32" s="596"/>
      <c r="T32" s="596"/>
      <c r="U32" s="596"/>
      <c r="V32" s="596"/>
      <c r="W32" s="596"/>
      <c r="X32" s="596"/>
      <c r="Y32" s="597"/>
      <c r="Z32" s="598">
        <v>0.8</v>
      </c>
      <c r="AA32" s="598"/>
      <c r="AB32" s="598"/>
      <c r="AC32" s="598"/>
      <c r="AD32" s="599">
        <v>48</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98.7</v>
      </c>
      <c r="BH32" s="663"/>
      <c r="BI32" s="663"/>
      <c r="BJ32" s="663"/>
      <c r="BK32" s="663"/>
      <c r="BL32" s="663"/>
      <c r="BM32" s="664">
        <v>89.9</v>
      </c>
      <c r="BN32" s="663"/>
      <c r="BO32" s="663"/>
      <c r="BP32" s="663"/>
      <c r="BQ32" s="665"/>
      <c r="BR32" s="662">
        <v>97.6</v>
      </c>
      <c r="BS32" s="663"/>
      <c r="BT32" s="663"/>
      <c r="BU32" s="663"/>
      <c r="BV32" s="663"/>
      <c r="BW32" s="663"/>
      <c r="BX32" s="664">
        <v>86.8</v>
      </c>
      <c r="BY32" s="663"/>
      <c r="BZ32" s="663"/>
      <c r="CA32" s="663"/>
      <c r="CB32" s="665"/>
      <c r="CD32" s="660"/>
      <c r="CE32" s="661"/>
      <c r="CF32" s="609" t="s">
        <v>299</v>
      </c>
      <c r="CG32" s="610"/>
      <c r="CH32" s="610"/>
      <c r="CI32" s="610"/>
      <c r="CJ32" s="610"/>
      <c r="CK32" s="610"/>
      <c r="CL32" s="610"/>
      <c r="CM32" s="610"/>
      <c r="CN32" s="610"/>
      <c r="CO32" s="610"/>
      <c r="CP32" s="610"/>
      <c r="CQ32" s="611"/>
      <c r="CR32" s="595">
        <v>29</v>
      </c>
      <c r="CS32" s="596"/>
      <c r="CT32" s="596"/>
      <c r="CU32" s="596"/>
      <c r="CV32" s="596"/>
      <c r="CW32" s="596"/>
      <c r="CX32" s="596"/>
      <c r="CY32" s="597"/>
      <c r="CZ32" s="629">
        <v>0</v>
      </c>
      <c r="DA32" s="630"/>
      <c r="DB32" s="630"/>
      <c r="DC32" s="631"/>
      <c r="DD32" s="604">
        <v>29</v>
      </c>
      <c r="DE32" s="596"/>
      <c r="DF32" s="596"/>
      <c r="DG32" s="596"/>
      <c r="DH32" s="596"/>
      <c r="DI32" s="596"/>
      <c r="DJ32" s="596"/>
      <c r="DK32" s="597"/>
      <c r="DL32" s="604">
        <v>29</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300</v>
      </c>
      <c r="C33" s="593"/>
      <c r="D33" s="593"/>
      <c r="E33" s="593"/>
      <c r="F33" s="593"/>
      <c r="G33" s="593"/>
      <c r="H33" s="593"/>
      <c r="I33" s="593"/>
      <c r="J33" s="593"/>
      <c r="K33" s="593"/>
      <c r="L33" s="593"/>
      <c r="M33" s="593"/>
      <c r="N33" s="593"/>
      <c r="O33" s="593"/>
      <c r="P33" s="593"/>
      <c r="Q33" s="594"/>
      <c r="R33" s="595">
        <v>1348100</v>
      </c>
      <c r="S33" s="596"/>
      <c r="T33" s="596"/>
      <c r="U33" s="596"/>
      <c r="V33" s="596"/>
      <c r="W33" s="596"/>
      <c r="X33" s="596"/>
      <c r="Y33" s="597"/>
      <c r="Z33" s="598">
        <v>8.4</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5440062</v>
      </c>
      <c r="CS33" s="627"/>
      <c r="CT33" s="627"/>
      <c r="CU33" s="627"/>
      <c r="CV33" s="627"/>
      <c r="CW33" s="627"/>
      <c r="CX33" s="627"/>
      <c r="CY33" s="628"/>
      <c r="CZ33" s="629">
        <v>36.700000000000003</v>
      </c>
      <c r="DA33" s="630"/>
      <c r="DB33" s="630"/>
      <c r="DC33" s="631"/>
      <c r="DD33" s="604">
        <v>3562122</v>
      </c>
      <c r="DE33" s="627"/>
      <c r="DF33" s="627"/>
      <c r="DG33" s="627"/>
      <c r="DH33" s="627"/>
      <c r="DI33" s="627"/>
      <c r="DJ33" s="627"/>
      <c r="DK33" s="628"/>
      <c r="DL33" s="604">
        <v>2760272</v>
      </c>
      <c r="DM33" s="627"/>
      <c r="DN33" s="627"/>
      <c r="DO33" s="627"/>
      <c r="DP33" s="627"/>
      <c r="DQ33" s="627"/>
      <c r="DR33" s="627"/>
      <c r="DS33" s="627"/>
      <c r="DT33" s="627"/>
      <c r="DU33" s="627"/>
      <c r="DV33" s="628"/>
      <c r="DW33" s="600">
        <v>35.5</v>
      </c>
      <c r="DX33" s="625"/>
      <c r="DY33" s="625"/>
      <c r="DZ33" s="625"/>
      <c r="EA33" s="625"/>
      <c r="EB33" s="625"/>
      <c r="EC33" s="626"/>
    </row>
    <row r="34" spans="2:133" ht="11.25" customHeight="1">
      <c r="B34" s="592" t="s">
        <v>302</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2034498</v>
      </c>
      <c r="CS34" s="596"/>
      <c r="CT34" s="596"/>
      <c r="CU34" s="596"/>
      <c r="CV34" s="596"/>
      <c r="CW34" s="596"/>
      <c r="CX34" s="596"/>
      <c r="CY34" s="597"/>
      <c r="CZ34" s="629">
        <v>13.7</v>
      </c>
      <c r="DA34" s="630"/>
      <c r="DB34" s="630"/>
      <c r="DC34" s="631"/>
      <c r="DD34" s="604">
        <v>1222852</v>
      </c>
      <c r="DE34" s="596"/>
      <c r="DF34" s="596"/>
      <c r="DG34" s="596"/>
      <c r="DH34" s="596"/>
      <c r="DI34" s="596"/>
      <c r="DJ34" s="596"/>
      <c r="DK34" s="597"/>
      <c r="DL34" s="604">
        <v>994217</v>
      </c>
      <c r="DM34" s="596"/>
      <c r="DN34" s="596"/>
      <c r="DO34" s="596"/>
      <c r="DP34" s="596"/>
      <c r="DQ34" s="596"/>
      <c r="DR34" s="596"/>
      <c r="DS34" s="596"/>
      <c r="DT34" s="596"/>
      <c r="DU34" s="596"/>
      <c r="DV34" s="597"/>
      <c r="DW34" s="600">
        <v>12.8</v>
      </c>
      <c r="DX34" s="625"/>
      <c r="DY34" s="625"/>
      <c r="DZ34" s="625"/>
      <c r="EA34" s="625"/>
      <c r="EB34" s="625"/>
      <c r="EC34" s="626"/>
    </row>
    <row r="35" spans="2:133" ht="11.25" customHeight="1">
      <c r="B35" s="592" t="s">
        <v>306</v>
      </c>
      <c r="C35" s="593"/>
      <c r="D35" s="593"/>
      <c r="E35" s="593"/>
      <c r="F35" s="593"/>
      <c r="G35" s="593"/>
      <c r="H35" s="593"/>
      <c r="I35" s="593"/>
      <c r="J35" s="593"/>
      <c r="K35" s="593"/>
      <c r="L35" s="593"/>
      <c r="M35" s="593"/>
      <c r="N35" s="593"/>
      <c r="O35" s="593"/>
      <c r="P35" s="593"/>
      <c r="Q35" s="594"/>
      <c r="R35" s="595">
        <v>295900</v>
      </c>
      <c r="S35" s="596"/>
      <c r="T35" s="596"/>
      <c r="U35" s="596"/>
      <c r="V35" s="596"/>
      <c r="W35" s="596"/>
      <c r="X35" s="596"/>
      <c r="Y35" s="597"/>
      <c r="Z35" s="598">
        <v>1.8</v>
      </c>
      <c r="AA35" s="598"/>
      <c r="AB35" s="598"/>
      <c r="AC35" s="598"/>
      <c r="AD35" s="599" t="s">
        <v>112</v>
      </c>
      <c r="AE35" s="599"/>
      <c r="AF35" s="599"/>
      <c r="AG35" s="599"/>
      <c r="AH35" s="599"/>
      <c r="AI35" s="599"/>
      <c r="AJ35" s="599"/>
      <c r="AK35" s="599"/>
      <c r="AL35" s="600" t="s">
        <v>112</v>
      </c>
      <c r="AM35" s="601"/>
      <c r="AN35" s="601"/>
      <c r="AO35" s="602"/>
      <c r="AP35" s="188"/>
      <c r="AQ35" s="606" t="s">
        <v>307</v>
      </c>
      <c r="AR35" s="607"/>
      <c r="AS35" s="607"/>
      <c r="AT35" s="607"/>
      <c r="AU35" s="607"/>
      <c r="AV35" s="607"/>
      <c r="AW35" s="607"/>
      <c r="AX35" s="607"/>
      <c r="AY35" s="608"/>
      <c r="AZ35" s="584">
        <v>1499679</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141142</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70591</v>
      </c>
      <c r="CS35" s="627"/>
      <c r="CT35" s="627"/>
      <c r="CU35" s="627"/>
      <c r="CV35" s="627"/>
      <c r="CW35" s="627"/>
      <c r="CX35" s="627"/>
      <c r="CY35" s="628"/>
      <c r="CZ35" s="629">
        <v>0.5</v>
      </c>
      <c r="DA35" s="630"/>
      <c r="DB35" s="630"/>
      <c r="DC35" s="631"/>
      <c r="DD35" s="604">
        <v>42188</v>
      </c>
      <c r="DE35" s="627"/>
      <c r="DF35" s="627"/>
      <c r="DG35" s="627"/>
      <c r="DH35" s="627"/>
      <c r="DI35" s="627"/>
      <c r="DJ35" s="627"/>
      <c r="DK35" s="628"/>
      <c r="DL35" s="604">
        <v>11397</v>
      </c>
      <c r="DM35" s="627"/>
      <c r="DN35" s="627"/>
      <c r="DO35" s="627"/>
      <c r="DP35" s="627"/>
      <c r="DQ35" s="627"/>
      <c r="DR35" s="627"/>
      <c r="DS35" s="627"/>
      <c r="DT35" s="627"/>
      <c r="DU35" s="627"/>
      <c r="DV35" s="628"/>
      <c r="DW35" s="600">
        <v>0.1</v>
      </c>
      <c r="DX35" s="625"/>
      <c r="DY35" s="625"/>
      <c r="DZ35" s="625"/>
      <c r="EA35" s="625"/>
      <c r="EB35" s="625"/>
      <c r="EC35" s="626"/>
    </row>
    <row r="36" spans="2:133" ht="11.25" customHeight="1">
      <c r="B36" s="638" t="s">
        <v>310</v>
      </c>
      <c r="C36" s="639"/>
      <c r="D36" s="639"/>
      <c r="E36" s="639"/>
      <c r="F36" s="639"/>
      <c r="G36" s="639"/>
      <c r="H36" s="639"/>
      <c r="I36" s="639"/>
      <c r="J36" s="639"/>
      <c r="K36" s="639"/>
      <c r="L36" s="639"/>
      <c r="M36" s="639"/>
      <c r="N36" s="639"/>
      <c r="O36" s="639"/>
      <c r="P36" s="639"/>
      <c r="Q36" s="640"/>
      <c r="R36" s="667">
        <v>16084378</v>
      </c>
      <c r="S36" s="668"/>
      <c r="T36" s="668"/>
      <c r="U36" s="668"/>
      <c r="V36" s="668"/>
      <c r="W36" s="668"/>
      <c r="X36" s="668"/>
      <c r="Y36" s="669"/>
      <c r="Z36" s="670">
        <v>100</v>
      </c>
      <c r="AA36" s="670"/>
      <c r="AB36" s="670"/>
      <c r="AC36" s="670"/>
      <c r="AD36" s="671">
        <v>7481963</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198212</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80910</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1890578</v>
      </c>
      <c r="CS36" s="596"/>
      <c r="CT36" s="596"/>
      <c r="CU36" s="596"/>
      <c r="CV36" s="596"/>
      <c r="CW36" s="596"/>
      <c r="CX36" s="596"/>
      <c r="CY36" s="597"/>
      <c r="CZ36" s="629">
        <v>12.8</v>
      </c>
      <c r="DA36" s="630"/>
      <c r="DB36" s="630"/>
      <c r="DC36" s="631"/>
      <c r="DD36" s="604">
        <v>1121067</v>
      </c>
      <c r="DE36" s="596"/>
      <c r="DF36" s="596"/>
      <c r="DG36" s="596"/>
      <c r="DH36" s="596"/>
      <c r="DI36" s="596"/>
      <c r="DJ36" s="596"/>
      <c r="DK36" s="597"/>
      <c r="DL36" s="604">
        <v>869571</v>
      </c>
      <c r="DM36" s="596"/>
      <c r="DN36" s="596"/>
      <c r="DO36" s="596"/>
      <c r="DP36" s="596"/>
      <c r="DQ36" s="596"/>
      <c r="DR36" s="596"/>
      <c r="DS36" s="596"/>
      <c r="DT36" s="596"/>
      <c r="DU36" s="596"/>
      <c r="DV36" s="597"/>
      <c r="DW36" s="600">
        <v>11.2</v>
      </c>
      <c r="DX36" s="625"/>
      <c r="DY36" s="625"/>
      <c r="DZ36" s="625"/>
      <c r="EA36" s="625"/>
      <c r="EB36" s="625"/>
      <c r="EC36" s="626"/>
    </row>
    <row r="37" spans="2:133" ht="11.25" customHeight="1">
      <c r="AQ37" s="674" t="s">
        <v>314</v>
      </c>
      <c r="AR37" s="675"/>
      <c r="AS37" s="675"/>
      <c r="AT37" s="675"/>
      <c r="AU37" s="675"/>
      <c r="AV37" s="675"/>
      <c r="AW37" s="675"/>
      <c r="AX37" s="675"/>
      <c r="AY37" s="676"/>
      <c r="AZ37" s="595">
        <v>168000</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3061</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324283</v>
      </c>
      <c r="CS37" s="627"/>
      <c r="CT37" s="627"/>
      <c r="CU37" s="627"/>
      <c r="CV37" s="627"/>
      <c r="CW37" s="627"/>
      <c r="CX37" s="627"/>
      <c r="CY37" s="628"/>
      <c r="CZ37" s="629">
        <v>2.2000000000000002</v>
      </c>
      <c r="DA37" s="630"/>
      <c r="DB37" s="630"/>
      <c r="DC37" s="631"/>
      <c r="DD37" s="604">
        <v>324283</v>
      </c>
      <c r="DE37" s="627"/>
      <c r="DF37" s="627"/>
      <c r="DG37" s="627"/>
      <c r="DH37" s="627"/>
      <c r="DI37" s="627"/>
      <c r="DJ37" s="627"/>
      <c r="DK37" s="628"/>
      <c r="DL37" s="604">
        <v>285421</v>
      </c>
      <c r="DM37" s="627"/>
      <c r="DN37" s="627"/>
      <c r="DO37" s="627"/>
      <c r="DP37" s="627"/>
      <c r="DQ37" s="627"/>
      <c r="DR37" s="627"/>
      <c r="DS37" s="627"/>
      <c r="DT37" s="627"/>
      <c r="DU37" s="627"/>
      <c r="DV37" s="628"/>
      <c r="DW37" s="600">
        <v>3.7</v>
      </c>
      <c r="DX37" s="625"/>
      <c r="DY37" s="625"/>
      <c r="DZ37" s="625"/>
      <c r="EA37" s="625"/>
      <c r="EB37" s="625"/>
      <c r="EC37" s="626"/>
    </row>
    <row r="38" spans="2:133" ht="11.25" customHeight="1">
      <c r="AQ38" s="674" t="s">
        <v>317</v>
      </c>
      <c r="AR38" s="675"/>
      <c r="AS38" s="675"/>
      <c r="AT38" s="675"/>
      <c r="AU38" s="675"/>
      <c r="AV38" s="675"/>
      <c r="AW38" s="675"/>
      <c r="AX38" s="675"/>
      <c r="AY38" s="676"/>
      <c r="AZ38" s="595">
        <v>73387</v>
      </c>
      <c r="BA38" s="596"/>
      <c r="BB38" s="596"/>
      <c r="BC38" s="596"/>
      <c r="BD38" s="627"/>
      <c r="BE38" s="627"/>
      <c r="BF38" s="652"/>
      <c r="BG38" s="609" t="s">
        <v>318</v>
      </c>
      <c r="BH38" s="610"/>
      <c r="BI38" s="610"/>
      <c r="BJ38" s="610"/>
      <c r="BK38" s="610"/>
      <c r="BL38" s="610"/>
      <c r="BM38" s="610"/>
      <c r="BN38" s="610"/>
      <c r="BO38" s="610"/>
      <c r="BP38" s="610"/>
      <c r="BQ38" s="610"/>
      <c r="BR38" s="610"/>
      <c r="BS38" s="610"/>
      <c r="BT38" s="610"/>
      <c r="BU38" s="611"/>
      <c r="BV38" s="595">
        <v>5343</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1331679</v>
      </c>
      <c r="CS38" s="596"/>
      <c r="CT38" s="596"/>
      <c r="CU38" s="596"/>
      <c r="CV38" s="596"/>
      <c r="CW38" s="596"/>
      <c r="CX38" s="596"/>
      <c r="CY38" s="597"/>
      <c r="CZ38" s="629">
        <v>9</v>
      </c>
      <c r="DA38" s="630"/>
      <c r="DB38" s="630"/>
      <c r="DC38" s="631"/>
      <c r="DD38" s="604">
        <v>1125435</v>
      </c>
      <c r="DE38" s="596"/>
      <c r="DF38" s="596"/>
      <c r="DG38" s="596"/>
      <c r="DH38" s="596"/>
      <c r="DI38" s="596"/>
      <c r="DJ38" s="596"/>
      <c r="DK38" s="597"/>
      <c r="DL38" s="604">
        <v>885087</v>
      </c>
      <c r="DM38" s="596"/>
      <c r="DN38" s="596"/>
      <c r="DO38" s="596"/>
      <c r="DP38" s="596"/>
      <c r="DQ38" s="596"/>
      <c r="DR38" s="596"/>
      <c r="DS38" s="596"/>
      <c r="DT38" s="596"/>
      <c r="DU38" s="596"/>
      <c r="DV38" s="597"/>
      <c r="DW38" s="600">
        <v>11.4</v>
      </c>
      <c r="DX38" s="625"/>
      <c r="DY38" s="625"/>
      <c r="DZ38" s="625"/>
      <c r="EA38" s="625"/>
      <c r="EB38" s="625"/>
      <c r="EC38" s="626"/>
    </row>
    <row r="39" spans="2:133" ht="11.25" customHeight="1">
      <c r="AQ39" s="674" t="s">
        <v>320</v>
      </c>
      <c r="AR39" s="675"/>
      <c r="AS39" s="675"/>
      <c r="AT39" s="675"/>
      <c r="AU39" s="675"/>
      <c r="AV39" s="675"/>
      <c r="AW39" s="675"/>
      <c r="AX39" s="675"/>
      <c r="AY39" s="676"/>
      <c r="AZ39" s="595" t="s">
        <v>321</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106</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104696</v>
      </c>
      <c r="CS39" s="627"/>
      <c r="CT39" s="627"/>
      <c r="CU39" s="627"/>
      <c r="CV39" s="627"/>
      <c r="CW39" s="627"/>
      <c r="CX39" s="627"/>
      <c r="CY39" s="628"/>
      <c r="CZ39" s="629">
        <v>0.7</v>
      </c>
      <c r="DA39" s="630"/>
      <c r="DB39" s="630"/>
      <c r="DC39" s="631"/>
      <c r="DD39" s="604">
        <v>50580</v>
      </c>
      <c r="DE39" s="627"/>
      <c r="DF39" s="627"/>
      <c r="DG39" s="627"/>
      <c r="DH39" s="627"/>
      <c r="DI39" s="627"/>
      <c r="DJ39" s="627"/>
      <c r="DK39" s="628"/>
      <c r="DL39" s="604" t="s">
        <v>321</v>
      </c>
      <c r="DM39" s="627"/>
      <c r="DN39" s="627"/>
      <c r="DO39" s="627"/>
      <c r="DP39" s="627"/>
      <c r="DQ39" s="627"/>
      <c r="DR39" s="627"/>
      <c r="DS39" s="627"/>
      <c r="DT39" s="627"/>
      <c r="DU39" s="627"/>
      <c r="DV39" s="628"/>
      <c r="DW39" s="600" t="s">
        <v>321</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247289</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141</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8020</v>
      </c>
      <c r="CS40" s="596"/>
      <c r="CT40" s="596"/>
      <c r="CU40" s="596"/>
      <c r="CV40" s="596"/>
      <c r="CW40" s="596"/>
      <c r="CX40" s="596"/>
      <c r="CY40" s="597"/>
      <c r="CZ40" s="629">
        <v>0.1</v>
      </c>
      <c r="DA40" s="630"/>
      <c r="DB40" s="630"/>
      <c r="DC40" s="631"/>
      <c r="DD40" s="604" t="s">
        <v>321</v>
      </c>
      <c r="DE40" s="596"/>
      <c r="DF40" s="596"/>
      <c r="DG40" s="596"/>
      <c r="DH40" s="596"/>
      <c r="DI40" s="596"/>
      <c r="DJ40" s="596"/>
      <c r="DK40" s="597"/>
      <c r="DL40" s="604" t="s">
        <v>321</v>
      </c>
      <c r="DM40" s="596"/>
      <c r="DN40" s="596"/>
      <c r="DO40" s="596"/>
      <c r="DP40" s="596"/>
      <c r="DQ40" s="596"/>
      <c r="DR40" s="596"/>
      <c r="DS40" s="596"/>
      <c r="DT40" s="596"/>
      <c r="DU40" s="596"/>
      <c r="DV40" s="597"/>
      <c r="DW40" s="600" t="s">
        <v>321</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812791</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342</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4493912</v>
      </c>
      <c r="CS42" s="596"/>
      <c r="CT42" s="596"/>
      <c r="CU42" s="596"/>
      <c r="CV42" s="596"/>
      <c r="CW42" s="596"/>
      <c r="CX42" s="596"/>
      <c r="CY42" s="597"/>
      <c r="CZ42" s="629">
        <v>30.3</v>
      </c>
      <c r="DA42" s="678"/>
      <c r="DB42" s="678"/>
      <c r="DC42" s="679"/>
      <c r="DD42" s="604">
        <v>1442160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91763</v>
      </c>
      <c r="CS43" s="627"/>
      <c r="CT43" s="627"/>
      <c r="CU43" s="627"/>
      <c r="CV43" s="627"/>
      <c r="CW43" s="627"/>
      <c r="CX43" s="627"/>
      <c r="CY43" s="628"/>
      <c r="CZ43" s="629">
        <v>0.6</v>
      </c>
      <c r="DA43" s="630"/>
      <c r="DB43" s="630"/>
      <c r="DC43" s="631"/>
      <c r="DD43" s="604">
        <v>90684</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336</v>
      </c>
      <c r="CD44" s="701" t="s">
        <v>288</v>
      </c>
      <c r="CE44" s="702"/>
      <c r="CF44" s="592" t="s">
        <v>337</v>
      </c>
      <c r="CG44" s="593"/>
      <c r="CH44" s="593"/>
      <c r="CI44" s="593"/>
      <c r="CJ44" s="593"/>
      <c r="CK44" s="593"/>
      <c r="CL44" s="593"/>
      <c r="CM44" s="593"/>
      <c r="CN44" s="593"/>
      <c r="CO44" s="593"/>
      <c r="CP44" s="593"/>
      <c r="CQ44" s="594"/>
      <c r="CR44" s="595">
        <v>2122443</v>
      </c>
      <c r="CS44" s="596"/>
      <c r="CT44" s="596"/>
      <c r="CU44" s="596"/>
      <c r="CV44" s="596"/>
      <c r="CW44" s="596"/>
      <c r="CX44" s="596"/>
      <c r="CY44" s="597"/>
      <c r="CZ44" s="629">
        <v>14.3</v>
      </c>
      <c r="DA44" s="678"/>
      <c r="DB44" s="678"/>
      <c r="DC44" s="679"/>
      <c r="DD44" s="604">
        <v>806589</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338</v>
      </c>
      <c r="CG45" s="593"/>
      <c r="CH45" s="593"/>
      <c r="CI45" s="593"/>
      <c r="CJ45" s="593"/>
      <c r="CK45" s="593"/>
      <c r="CL45" s="593"/>
      <c r="CM45" s="593"/>
      <c r="CN45" s="593"/>
      <c r="CO45" s="593"/>
      <c r="CP45" s="593"/>
      <c r="CQ45" s="594"/>
      <c r="CR45" s="595">
        <v>716956</v>
      </c>
      <c r="CS45" s="627"/>
      <c r="CT45" s="627"/>
      <c r="CU45" s="627"/>
      <c r="CV45" s="627"/>
      <c r="CW45" s="627"/>
      <c r="CX45" s="627"/>
      <c r="CY45" s="628"/>
      <c r="CZ45" s="629">
        <v>4.8</v>
      </c>
      <c r="DA45" s="630"/>
      <c r="DB45" s="630"/>
      <c r="DC45" s="631"/>
      <c r="DD45" s="604">
        <v>109576</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339</v>
      </c>
      <c r="CG46" s="593"/>
      <c r="CH46" s="593"/>
      <c r="CI46" s="593"/>
      <c r="CJ46" s="593"/>
      <c r="CK46" s="593"/>
      <c r="CL46" s="593"/>
      <c r="CM46" s="593"/>
      <c r="CN46" s="593"/>
      <c r="CO46" s="593"/>
      <c r="CP46" s="593"/>
      <c r="CQ46" s="594"/>
      <c r="CR46" s="595">
        <v>1361985</v>
      </c>
      <c r="CS46" s="596"/>
      <c r="CT46" s="596"/>
      <c r="CU46" s="596"/>
      <c r="CV46" s="596"/>
      <c r="CW46" s="596"/>
      <c r="CX46" s="596"/>
      <c r="CY46" s="597"/>
      <c r="CZ46" s="629">
        <v>9.1999999999999993</v>
      </c>
      <c r="DA46" s="678"/>
      <c r="DB46" s="678"/>
      <c r="DC46" s="679"/>
      <c r="DD46" s="604">
        <v>655191</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340</v>
      </c>
      <c r="CG47" s="593"/>
      <c r="CH47" s="593"/>
      <c r="CI47" s="593"/>
      <c r="CJ47" s="593"/>
      <c r="CK47" s="593"/>
      <c r="CL47" s="593"/>
      <c r="CM47" s="593"/>
      <c r="CN47" s="593"/>
      <c r="CO47" s="593"/>
      <c r="CP47" s="593"/>
      <c r="CQ47" s="594"/>
      <c r="CR47" s="595">
        <v>2371469</v>
      </c>
      <c r="CS47" s="627"/>
      <c r="CT47" s="627"/>
      <c r="CU47" s="627"/>
      <c r="CV47" s="627"/>
      <c r="CW47" s="627"/>
      <c r="CX47" s="627"/>
      <c r="CY47" s="628"/>
      <c r="CZ47" s="629">
        <v>16</v>
      </c>
      <c r="DA47" s="630"/>
      <c r="DB47" s="630"/>
      <c r="DC47" s="631"/>
      <c r="DD47" s="604">
        <v>635571</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341</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342</v>
      </c>
      <c r="CE49" s="639"/>
      <c r="CF49" s="639"/>
      <c r="CG49" s="639"/>
      <c r="CH49" s="639"/>
      <c r="CI49" s="639"/>
      <c r="CJ49" s="639"/>
      <c r="CK49" s="639"/>
      <c r="CL49" s="639"/>
      <c r="CM49" s="639"/>
      <c r="CN49" s="639"/>
      <c r="CO49" s="639"/>
      <c r="CP49" s="639"/>
      <c r="CQ49" s="640"/>
      <c r="CR49" s="667">
        <v>14825901</v>
      </c>
      <c r="CS49" s="663"/>
      <c r="CT49" s="663"/>
      <c r="CU49" s="663"/>
      <c r="CV49" s="663"/>
      <c r="CW49" s="663"/>
      <c r="CX49" s="663"/>
      <c r="CY49" s="690"/>
      <c r="CZ49" s="691">
        <v>100</v>
      </c>
      <c r="DA49" s="692"/>
      <c r="DB49" s="692"/>
      <c r="DC49" s="693"/>
      <c r="DD49" s="694">
        <v>8796775</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365</v>
      </c>
      <c r="C7" s="722"/>
      <c r="D7" s="722"/>
      <c r="E7" s="722"/>
      <c r="F7" s="722"/>
      <c r="G7" s="722"/>
      <c r="H7" s="722"/>
      <c r="I7" s="722"/>
      <c r="J7" s="722"/>
      <c r="K7" s="722"/>
      <c r="L7" s="722"/>
      <c r="M7" s="722"/>
      <c r="N7" s="722"/>
      <c r="O7" s="722"/>
      <c r="P7" s="723"/>
      <c r="Q7" s="724">
        <v>16079</v>
      </c>
      <c r="R7" s="725"/>
      <c r="S7" s="725"/>
      <c r="T7" s="725"/>
      <c r="U7" s="725"/>
      <c r="V7" s="725">
        <v>14825</v>
      </c>
      <c r="W7" s="725"/>
      <c r="X7" s="725"/>
      <c r="Y7" s="725"/>
      <c r="Z7" s="725"/>
      <c r="AA7" s="725">
        <v>1253</v>
      </c>
      <c r="AB7" s="725"/>
      <c r="AC7" s="725"/>
      <c r="AD7" s="725"/>
      <c r="AE7" s="726"/>
      <c r="AF7" s="727">
        <v>355</v>
      </c>
      <c r="AG7" s="728"/>
      <c r="AH7" s="728"/>
      <c r="AI7" s="728"/>
      <c r="AJ7" s="729"/>
      <c r="AK7" s="764">
        <v>1086</v>
      </c>
      <c r="AL7" s="765"/>
      <c r="AM7" s="765"/>
      <c r="AN7" s="765"/>
      <c r="AO7" s="765"/>
      <c r="AP7" s="765">
        <v>9086</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546</v>
      </c>
      <c r="BT7" s="769"/>
      <c r="BU7" s="769"/>
      <c r="BV7" s="769"/>
      <c r="BW7" s="769"/>
      <c r="BX7" s="769"/>
      <c r="BY7" s="769"/>
      <c r="BZ7" s="769"/>
      <c r="CA7" s="769"/>
      <c r="CB7" s="769"/>
      <c r="CC7" s="769"/>
      <c r="CD7" s="769"/>
      <c r="CE7" s="769"/>
      <c r="CF7" s="769"/>
      <c r="CG7" s="770"/>
      <c r="CH7" s="761">
        <v>5</v>
      </c>
      <c r="CI7" s="762"/>
      <c r="CJ7" s="762"/>
      <c r="CK7" s="762"/>
      <c r="CL7" s="763"/>
      <c r="CM7" s="761">
        <v>67</v>
      </c>
      <c r="CN7" s="762"/>
      <c r="CO7" s="762"/>
      <c r="CP7" s="762"/>
      <c r="CQ7" s="763"/>
      <c r="CR7" s="761">
        <v>10</v>
      </c>
      <c r="CS7" s="762"/>
      <c r="CT7" s="762"/>
      <c r="CU7" s="762"/>
      <c r="CV7" s="763"/>
      <c r="CW7" s="761" t="s">
        <v>539</v>
      </c>
      <c r="CX7" s="762"/>
      <c r="CY7" s="762"/>
      <c r="CZ7" s="762"/>
      <c r="DA7" s="763"/>
      <c r="DB7" s="761" t="s">
        <v>539</v>
      </c>
      <c r="DC7" s="762"/>
      <c r="DD7" s="762"/>
      <c r="DE7" s="762"/>
      <c r="DF7" s="763"/>
      <c r="DG7" s="761" t="s">
        <v>539</v>
      </c>
      <c r="DH7" s="762"/>
      <c r="DI7" s="762"/>
      <c r="DJ7" s="762"/>
      <c r="DK7" s="763"/>
      <c r="DL7" s="761" t="s">
        <v>539</v>
      </c>
      <c r="DM7" s="762"/>
      <c r="DN7" s="762"/>
      <c r="DO7" s="762"/>
      <c r="DP7" s="763"/>
      <c r="DQ7" s="761" t="s">
        <v>539</v>
      </c>
      <c r="DR7" s="762"/>
      <c r="DS7" s="762"/>
      <c r="DT7" s="762"/>
      <c r="DU7" s="763"/>
      <c r="DV7" s="742"/>
      <c r="DW7" s="743"/>
      <c r="DX7" s="743"/>
      <c r="DY7" s="743"/>
      <c r="DZ7" s="744"/>
      <c r="EA7" s="207"/>
    </row>
    <row r="8" spans="1:131" s="208" customFormat="1" ht="26.25" customHeight="1">
      <c r="A8" s="214">
        <v>2</v>
      </c>
      <c r="B8" s="745" t="s">
        <v>366</v>
      </c>
      <c r="C8" s="746"/>
      <c r="D8" s="746"/>
      <c r="E8" s="746"/>
      <c r="F8" s="746"/>
      <c r="G8" s="746"/>
      <c r="H8" s="746"/>
      <c r="I8" s="746"/>
      <c r="J8" s="746"/>
      <c r="K8" s="746"/>
      <c r="L8" s="746"/>
      <c r="M8" s="746"/>
      <c r="N8" s="746"/>
      <c r="O8" s="746"/>
      <c r="P8" s="747"/>
      <c r="Q8" s="748">
        <v>6</v>
      </c>
      <c r="R8" s="749"/>
      <c r="S8" s="749"/>
      <c r="T8" s="749"/>
      <c r="U8" s="749"/>
      <c r="V8" s="749">
        <v>1</v>
      </c>
      <c r="W8" s="749"/>
      <c r="X8" s="749"/>
      <c r="Y8" s="749"/>
      <c r="Z8" s="749"/>
      <c r="AA8" s="749">
        <v>5</v>
      </c>
      <c r="AB8" s="749"/>
      <c r="AC8" s="749"/>
      <c r="AD8" s="749"/>
      <c r="AE8" s="750"/>
      <c r="AF8" s="751">
        <v>5</v>
      </c>
      <c r="AG8" s="752"/>
      <c r="AH8" s="752"/>
      <c r="AI8" s="752"/>
      <c r="AJ8" s="753"/>
      <c r="AK8" s="754" t="s">
        <v>539</v>
      </c>
      <c r="AL8" s="755"/>
      <c r="AM8" s="755"/>
      <c r="AN8" s="755"/>
      <c r="AO8" s="755"/>
      <c r="AP8" s="755">
        <v>1</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547</v>
      </c>
      <c r="BT8" s="759"/>
      <c r="BU8" s="759"/>
      <c r="BV8" s="759"/>
      <c r="BW8" s="759"/>
      <c r="BX8" s="759"/>
      <c r="BY8" s="759"/>
      <c r="BZ8" s="759"/>
      <c r="CA8" s="759"/>
      <c r="CB8" s="759"/>
      <c r="CC8" s="759"/>
      <c r="CD8" s="759"/>
      <c r="CE8" s="759"/>
      <c r="CF8" s="759"/>
      <c r="CG8" s="760"/>
      <c r="CH8" s="771">
        <v>-16</v>
      </c>
      <c r="CI8" s="772"/>
      <c r="CJ8" s="772"/>
      <c r="CK8" s="772"/>
      <c r="CL8" s="773"/>
      <c r="CM8" s="771">
        <v>-4</v>
      </c>
      <c r="CN8" s="772"/>
      <c r="CO8" s="772"/>
      <c r="CP8" s="772"/>
      <c r="CQ8" s="773"/>
      <c r="CR8" s="771">
        <v>2</v>
      </c>
      <c r="CS8" s="772"/>
      <c r="CT8" s="772"/>
      <c r="CU8" s="772"/>
      <c r="CV8" s="773"/>
      <c r="CW8" s="771">
        <v>3</v>
      </c>
      <c r="CX8" s="772"/>
      <c r="CY8" s="772"/>
      <c r="CZ8" s="772"/>
      <c r="DA8" s="773"/>
      <c r="DB8" s="771" t="s">
        <v>539</v>
      </c>
      <c r="DC8" s="772"/>
      <c r="DD8" s="772"/>
      <c r="DE8" s="772"/>
      <c r="DF8" s="773"/>
      <c r="DG8" s="771" t="s">
        <v>539</v>
      </c>
      <c r="DH8" s="772"/>
      <c r="DI8" s="772"/>
      <c r="DJ8" s="772"/>
      <c r="DK8" s="773"/>
      <c r="DL8" s="771" t="s">
        <v>539</v>
      </c>
      <c r="DM8" s="772"/>
      <c r="DN8" s="772"/>
      <c r="DO8" s="772"/>
      <c r="DP8" s="773"/>
      <c r="DQ8" s="771" t="s">
        <v>539</v>
      </c>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548</v>
      </c>
      <c r="BT9" s="759"/>
      <c r="BU9" s="759"/>
      <c r="BV9" s="759"/>
      <c r="BW9" s="759"/>
      <c r="BX9" s="759"/>
      <c r="BY9" s="759"/>
      <c r="BZ9" s="759"/>
      <c r="CA9" s="759"/>
      <c r="CB9" s="759"/>
      <c r="CC9" s="759"/>
      <c r="CD9" s="759"/>
      <c r="CE9" s="759"/>
      <c r="CF9" s="759"/>
      <c r="CG9" s="760"/>
      <c r="CH9" s="771">
        <v>4</v>
      </c>
      <c r="CI9" s="772"/>
      <c r="CJ9" s="772"/>
      <c r="CK9" s="772"/>
      <c r="CL9" s="773"/>
      <c r="CM9" s="771">
        <v>124</v>
      </c>
      <c r="CN9" s="772"/>
      <c r="CO9" s="772"/>
      <c r="CP9" s="772"/>
      <c r="CQ9" s="773"/>
      <c r="CR9" s="771">
        <v>30</v>
      </c>
      <c r="CS9" s="772"/>
      <c r="CT9" s="772"/>
      <c r="CU9" s="772"/>
      <c r="CV9" s="773"/>
      <c r="CW9" s="771">
        <v>6</v>
      </c>
      <c r="CX9" s="772"/>
      <c r="CY9" s="772"/>
      <c r="CZ9" s="772"/>
      <c r="DA9" s="773"/>
      <c r="DB9" s="771" t="s">
        <v>539</v>
      </c>
      <c r="DC9" s="772"/>
      <c r="DD9" s="772"/>
      <c r="DE9" s="772"/>
      <c r="DF9" s="773"/>
      <c r="DG9" s="771" t="s">
        <v>539</v>
      </c>
      <c r="DH9" s="772"/>
      <c r="DI9" s="772"/>
      <c r="DJ9" s="772"/>
      <c r="DK9" s="773"/>
      <c r="DL9" s="771" t="s">
        <v>539</v>
      </c>
      <c r="DM9" s="772"/>
      <c r="DN9" s="772"/>
      <c r="DO9" s="772"/>
      <c r="DP9" s="773"/>
      <c r="DQ9" s="771" t="s">
        <v>539</v>
      </c>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549</v>
      </c>
      <c r="BT10" s="759"/>
      <c r="BU10" s="759"/>
      <c r="BV10" s="759"/>
      <c r="BW10" s="759"/>
      <c r="BX10" s="759"/>
      <c r="BY10" s="759"/>
      <c r="BZ10" s="759"/>
      <c r="CA10" s="759"/>
      <c r="CB10" s="759"/>
      <c r="CC10" s="759"/>
      <c r="CD10" s="759"/>
      <c r="CE10" s="759"/>
      <c r="CF10" s="759"/>
      <c r="CG10" s="760"/>
      <c r="CH10" s="771">
        <v>10</v>
      </c>
      <c r="CI10" s="772"/>
      <c r="CJ10" s="772"/>
      <c r="CK10" s="772"/>
      <c r="CL10" s="773"/>
      <c r="CM10" s="771">
        <v>108</v>
      </c>
      <c r="CN10" s="772"/>
      <c r="CO10" s="772"/>
      <c r="CP10" s="772"/>
      <c r="CQ10" s="773"/>
      <c r="CR10" s="771">
        <v>3</v>
      </c>
      <c r="CS10" s="772"/>
      <c r="CT10" s="772"/>
      <c r="CU10" s="772"/>
      <c r="CV10" s="773"/>
      <c r="CW10" s="771" t="s">
        <v>539</v>
      </c>
      <c r="CX10" s="772"/>
      <c r="CY10" s="772"/>
      <c r="CZ10" s="772"/>
      <c r="DA10" s="773"/>
      <c r="DB10" s="771" t="s">
        <v>539</v>
      </c>
      <c r="DC10" s="772"/>
      <c r="DD10" s="772"/>
      <c r="DE10" s="772"/>
      <c r="DF10" s="773"/>
      <c r="DG10" s="771" t="s">
        <v>539</v>
      </c>
      <c r="DH10" s="772"/>
      <c r="DI10" s="772"/>
      <c r="DJ10" s="772"/>
      <c r="DK10" s="773"/>
      <c r="DL10" s="771" t="s">
        <v>539</v>
      </c>
      <c r="DM10" s="772"/>
      <c r="DN10" s="772"/>
      <c r="DO10" s="772"/>
      <c r="DP10" s="773"/>
      <c r="DQ10" s="771" t="s">
        <v>539</v>
      </c>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550</v>
      </c>
      <c r="BT11" s="759"/>
      <c r="BU11" s="759"/>
      <c r="BV11" s="759"/>
      <c r="BW11" s="759"/>
      <c r="BX11" s="759"/>
      <c r="BY11" s="759"/>
      <c r="BZ11" s="759"/>
      <c r="CA11" s="759"/>
      <c r="CB11" s="759"/>
      <c r="CC11" s="759"/>
      <c r="CD11" s="759"/>
      <c r="CE11" s="759"/>
      <c r="CF11" s="759"/>
      <c r="CG11" s="760"/>
      <c r="CH11" s="771">
        <v>23</v>
      </c>
      <c r="CI11" s="772"/>
      <c r="CJ11" s="772"/>
      <c r="CK11" s="772"/>
      <c r="CL11" s="773"/>
      <c r="CM11" s="771">
        <v>-27</v>
      </c>
      <c r="CN11" s="772"/>
      <c r="CO11" s="772"/>
      <c r="CP11" s="772"/>
      <c r="CQ11" s="773"/>
      <c r="CR11" s="771">
        <v>100</v>
      </c>
      <c r="CS11" s="772"/>
      <c r="CT11" s="772"/>
      <c r="CU11" s="772"/>
      <c r="CV11" s="773"/>
      <c r="CW11" s="771">
        <v>25</v>
      </c>
      <c r="CX11" s="772"/>
      <c r="CY11" s="772"/>
      <c r="CZ11" s="772"/>
      <c r="DA11" s="773"/>
      <c r="DB11" s="771">
        <v>21</v>
      </c>
      <c r="DC11" s="772"/>
      <c r="DD11" s="772"/>
      <c r="DE11" s="772"/>
      <c r="DF11" s="773"/>
      <c r="DG11" s="771" t="s">
        <v>539</v>
      </c>
      <c r="DH11" s="772"/>
      <c r="DI11" s="772"/>
      <c r="DJ11" s="772"/>
      <c r="DK11" s="773"/>
      <c r="DL11" s="771" t="s">
        <v>539</v>
      </c>
      <c r="DM11" s="772"/>
      <c r="DN11" s="772"/>
      <c r="DO11" s="772"/>
      <c r="DP11" s="773"/>
      <c r="DQ11" s="771" t="s">
        <v>539</v>
      </c>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368</v>
      </c>
      <c r="B23" s="780" t="s">
        <v>369</v>
      </c>
      <c r="C23" s="781"/>
      <c r="D23" s="781"/>
      <c r="E23" s="781"/>
      <c r="F23" s="781"/>
      <c r="G23" s="781"/>
      <c r="H23" s="781"/>
      <c r="I23" s="781"/>
      <c r="J23" s="781"/>
      <c r="K23" s="781"/>
      <c r="L23" s="781"/>
      <c r="M23" s="781"/>
      <c r="N23" s="781"/>
      <c r="O23" s="781"/>
      <c r="P23" s="782"/>
      <c r="Q23" s="783">
        <v>16084</v>
      </c>
      <c r="R23" s="784"/>
      <c r="S23" s="784"/>
      <c r="T23" s="784"/>
      <c r="U23" s="784"/>
      <c r="V23" s="784">
        <v>14826</v>
      </c>
      <c r="W23" s="784"/>
      <c r="X23" s="784"/>
      <c r="Y23" s="784"/>
      <c r="Z23" s="784"/>
      <c r="AA23" s="784">
        <v>1258</v>
      </c>
      <c r="AB23" s="784"/>
      <c r="AC23" s="784"/>
      <c r="AD23" s="784"/>
      <c r="AE23" s="785"/>
      <c r="AF23" s="786">
        <v>360</v>
      </c>
      <c r="AG23" s="784"/>
      <c r="AH23" s="784"/>
      <c r="AI23" s="784"/>
      <c r="AJ23" s="787"/>
      <c r="AK23" s="788"/>
      <c r="AL23" s="789"/>
      <c r="AM23" s="789"/>
      <c r="AN23" s="789"/>
      <c r="AO23" s="789"/>
      <c r="AP23" s="784">
        <v>9087</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348</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380</v>
      </c>
      <c r="C28" s="722"/>
      <c r="D28" s="722"/>
      <c r="E28" s="722"/>
      <c r="F28" s="722"/>
      <c r="G28" s="722"/>
      <c r="H28" s="722"/>
      <c r="I28" s="722"/>
      <c r="J28" s="722"/>
      <c r="K28" s="722"/>
      <c r="L28" s="722"/>
      <c r="M28" s="722"/>
      <c r="N28" s="722"/>
      <c r="O28" s="722"/>
      <c r="P28" s="723"/>
      <c r="Q28" s="812">
        <v>3196</v>
      </c>
      <c r="R28" s="813"/>
      <c r="S28" s="813"/>
      <c r="T28" s="813"/>
      <c r="U28" s="813"/>
      <c r="V28" s="813">
        <v>3054</v>
      </c>
      <c r="W28" s="813"/>
      <c r="X28" s="813"/>
      <c r="Y28" s="813"/>
      <c r="Z28" s="813"/>
      <c r="AA28" s="813">
        <v>141</v>
      </c>
      <c r="AB28" s="813"/>
      <c r="AC28" s="813"/>
      <c r="AD28" s="813"/>
      <c r="AE28" s="814"/>
      <c r="AF28" s="815">
        <v>141</v>
      </c>
      <c r="AG28" s="813"/>
      <c r="AH28" s="813"/>
      <c r="AI28" s="813"/>
      <c r="AJ28" s="816"/>
      <c r="AK28" s="817">
        <v>209</v>
      </c>
      <c r="AL28" s="808"/>
      <c r="AM28" s="808"/>
      <c r="AN28" s="808"/>
      <c r="AO28" s="808"/>
      <c r="AP28" s="808" t="s">
        <v>539</v>
      </c>
      <c r="AQ28" s="808"/>
      <c r="AR28" s="808"/>
      <c r="AS28" s="808"/>
      <c r="AT28" s="808"/>
      <c r="AU28" s="808" t="s">
        <v>539</v>
      </c>
      <c r="AV28" s="808"/>
      <c r="AW28" s="808"/>
      <c r="AX28" s="808"/>
      <c r="AY28" s="808"/>
      <c r="AZ28" s="809" t="s">
        <v>539</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381</v>
      </c>
      <c r="C29" s="746"/>
      <c r="D29" s="746"/>
      <c r="E29" s="746"/>
      <c r="F29" s="746"/>
      <c r="G29" s="746"/>
      <c r="H29" s="746"/>
      <c r="I29" s="746"/>
      <c r="J29" s="746"/>
      <c r="K29" s="746"/>
      <c r="L29" s="746"/>
      <c r="M29" s="746"/>
      <c r="N29" s="746"/>
      <c r="O29" s="746"/>
      <c r="P29" s="747"/>
      <c r="Q29" s="748">
        <v>2777</v>
      </c>
      <c r="R29" s="749"/>
      <c r="S29" s="749"/>
      <c r="T29" s="749"/>
      <c r="U29" s="749"/>
      <c r="V29" s="749">
        <v>2722</v>
      </c>
      <c r="W29" s="749"/>
      <c r="X29" s="749"/>
      <c r="Y29" s="749"/>
      <c r="Z29" s="749"/>
      <c r="AA29" s="749">
        <v>55</v>
      </c>
      <c r="AB29" s="749"/>
      <c r="AC29" s="749"/>
      <c r="AD29" s="749"/>
      <c r="AE29" s="750"/>
      <c r="AF29" s="751">
        <v>55</v>
      </c>
      <c r="AG29" s="752"/>
      <c r="AH29" s="752"/>
      <c r="AI29" s="752"/>
      <c r="AJ29" s="753"/>
      <c r="AK29" s="820">
        <v>340</v>
      </c>
      <c r="AL29" s="821"/>
      <c r="AM29" s="821"/>
      <c r="AN29" s="821"/>
      <c r="AO29" s="821"/>
      <c r="AP29" s="821" t="s">
        <v>539</v>
      </c>
      <c r="AQ29" s="821"/>
      <c r="AR29" s="821"/>
      <c r="AS29" s="821"/>
      <c r="AT29" s="821"/>
      <c r="AU29" s="821" t="s">
        <v>539</v>
      </c>
      <c r="AV29" s="821"/>
      <c r="AW29" s="821"/>
      <c r="AX29" s="821"/>
      <c r="AY29" s="821"/>
      <c r="AZ29" s="822" t="s">
        <v>539</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382</v>
      </c>
      <c r="C30" s="746"/>
      <c r="D30" s="746"/>
      <c r="E30" s="746"/>
      <c r="F30" s="746"/>
      <c r="G30" s="746"/>
      <c r="H30" s="746"/>
      <c r="I30" s="746"/>
      <c r="J30" s="746"/>
      <c r="K30" s="746"/>
      <c r="L30" s="746"/>
      <c r="M30" s="746"/>
      <c r="N30" s="746"/>
      <c r="O30" s="746"/>
      <c r="P30" s="747"/>
      <c r="Q30" s="748">
        <v>225</v>
      </c>
      <c r="R30" s="749"/>
      <c r="S30" s="749"/>
      <c r="T30" s="749"/>
      <c r="U30" s="749"/>
      <c r="V30" s="749">
        <v>221</v>
      </c>
      <c r="W30" s="749"/>
      <c r="X30" s="749"/>
      <c r="Y30" s="749"/>
      <c r="Z30" s="749"/>
      <c r="AA30" s="749">
        <v>5</v>
      </c>
      <c r="AB30" s="749"/>
      <c r="AC30" s="749"/>
      <c r="AD30" s="749"/>
      <c r="AE30" s="750"/>
      <c r="AF30" s="751">
        <v>5</v>
      </c>
      <c r="AG30" s="752"/>
      <c r="AH30" s="752"/>
      <c r="AI30" s="752"/>
      <c r="AJ30" s="753"/>
      <c r="AK30" s="820">
        <v>105</v>
      </c>
      <c r="AL30" s="821"/>
      <c r="AM30" s="821"/>
      <c r="AN30" s="821"/>
      <c r="AO30" s="821"/>
      <c r="AP30" s="821" t="s">
        <v>539</v>
      </c>
      <c r="AQ30" s="821"/>
      <c r="AR30" s="821"/>
      <c r="AS30" s="821"/>
      <c r="AT30" s="821"/>
      <c r="AU30" s="821" t="s">
        <v>539</v>
      </c>
      <c r="AV30" s="821"/>
      <c r="AW30" s="821"/>
      <c r="AX30" s="821"/>
      <c r="AY30" s="821"/>
      <c r="AZ30" s="822" t="s">
        <v>539</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383</v>
      </c>
      <c r="C31" s="746"/>
      <c r="D31" s="746"/>
      <c r="E31" s="746"/>
      <c r="F31" s="746"/>
      <c r="G31" s="746"/>
      <c r="H31" s="746"/>
      <c r="I31" s="746"/>
      <c r="J31" s="746"/>
      <c r="K31" s="746"/>
      <c r="L31" s="746"/>
      <c r="M31" s="746"/>
      <c r="N31" s="746"/>
      <c r="O31" s="746"/>
      <c r="P31" s="747"/>
      <c r="Q31" s="748">
        <v>75</v>
      </c>
      <c r="R31" s="749"/>
      <c r="S31" s="749"/>
      <c r="T31" s="749"/>
      <c r="U31" s="749"/>
      <c r="V31" s="749">
        <v>69</v>
      </c>
      <c r="W31" s="749"/>
      <c r="X31" s="749"/>
      <c r="Y31" s="749"/>
      <c r="Z31" s="749"/>
      <c r="AA31" s="749">
        <v>6</v>
      </c>
      <c r="AB31" s="749"/>
      <c r="AC31" s="749"/>
      <c r="AD31" s="749"/>
      <c r="AE31" s="750"/>
      <c r="AF31" s="751">
        <v>185</v>
      </c>
      <c r="AG31" s="752"/>
      <c r="AH31" s="752"/>
      <c r="AI31" s="752"/>
      <c r="AJ31" s="753"/>
      <c r="AK31" s="820" t="s">
        <v>539</v>
      </c>
      <c r="AL31" s="821"/>
      <c r="AM31" s="821"/>
      <c r="AN31" s="821"/>
      <c r="AO31" s="821"/>
      <c r="AP31" s="821">
        <v>212</v>
      </c>
      <c r="AQ31" s="821"/>
      <c r="AR31" s="821"/>
      <c r="AS31" s="821"/>
      <c r="AT31" s="821"/>
      <c r="AU31" s="821" t="s">
        <v>539</v>
      </c>
      <c r="AV31" s="821"/>
      <c r="AW31" s="821"/>
      <c r="AX31" s="821"/>
      <c r="AY31" s="821"/>
      <c r="AZ31" s="822" t="s">
        <v>539</v>
      </c>
      <c r="BA31" s="822"/>
      <c r="BB31" s="822"/>
      <c r="BC31" s="822"/>
      <c r="BD31" s="822"/>
      <c r="BE31" s="818" t="s">
        <v>384</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385</v>
      </c>
      <c r="C32" s="746"/>
      <c r="D32" s="746"/>
      <c r="E32" s="746"/>
      <c r="F32" s="746"/>
      <c r="G32" s="746"/>
      <c r="H32" s="746"/>
      <c r="I32" s="746"/>
      <c r="J32" s="746"/>
      <c r="K32" s="746"/>
      <c r="L32" s="746"/>
      <c r="M32" s="746"/>
      <c r="N32" s="746"/>
      <c r="O32" s="746"/>
      <c r="P32" s="747"/>
      <c r="Q32" s="748">
        <v>992</v>
      </c>
      <c r="R32" s="749"/>
      <c r="S32" s="749"/>
      <c r="T32" s="749"/>
      <c r="U32" s="749"/>
      <c r="V32" s="749">
        <v>973</v>
      </c>
      <c r="W32" s="749"/>
      <c r="X32" s="749"/>
      <c r="Y32" s="749"/>
      <c r="Z32" s="749"/>
      <c r="AA32" s="749">
        <v>19</v>
      </c>
      <c r="AB32" s="749"/>
      <c r="AC32" s="749"/>
      <c r="AD32" s="749"/>
      <c r="AE32" s="750"/>
      <c r="AF32" s="751">
        <v>775</v>
      </c>
      <c r="AG32" s="752"/>
      <c r="AH32" s="752"/>
      <c r="AI32" s="752"/>
      <c r="AJ32" s="753"/>
      <c r="AK32" s="820">
        <v>168</v>
      </c>
      <c r="AL32" s="821"/>
      <c r="AM32" s="821"/>
      <c r="AN32" s="821"/>
      <c r="AO32" s="821"/>
      <c r="AP32" s="821">
        <v>1239</v>
      </c>
      <c r="AQ32" s="821"/>
      <c r="AR32" s="821"/>
      <c r="AS32" s="821"/>
      <c r="AT32" s="821"/>
      <c r="AU32" s="821">
        <v>1239</v>
      </c>
      <c r="AV32" s="821"/>
      <c r="AW32" s="821"/>
      <c r="AX32" s="821"/>
      <c r="AY32" s="821"/>
      <c r="AZ32" s="822" t="s">
        <v>540</v>
      </c>
      <c r="BA32" s="822"/>
      <c r="BB32" s="822"/>
      <c r="BC32" s="822"/>
      <c r="BD32" s="822"/>
      <c r="BE32" s="818" t="s">
        <v>384</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386</v>
      </c>
      <c r="C33" s="746"/>
      <c r="D33" s="746"/>
      <c r="E33" s="746"/>
      <c r="F33" s="746"/>
      <c r="G33" s="746"/>
      <c r="H33" s="746"/>
      <c r="I33" s="746"/>
      <c r="J33" s="746"/>
      <c r="K33" s="746"/>
      <c r="L33" s="746"/>
      <c r="M33" s="746"/>
      <c r="N33" s="746"/>
      <c r="O33" s="746"/>
      <c r="P33" s="747"/>
      <c r="Q33" s="748">
        <v>491</v>
      </c>
      <c r="R33" s="749"/>
      <c r="S33" s="749"/>
      <c r="T33" s="749"/>
      <c r="U33" s="749"/>
      <c r="V33" s="749">
        <v>451</v>
      </c>
      <c r="W33" s="749"/>
      <c r="X33" s="749"/>
      <c r="Y33" s="749"/>
      <c r="Z33" s="749"/>
      <c r="AA33" s="749">
        <v>40</v>
      </c>
      <c r="AB33" s="749"/>
      <c r="AC33" s="749"/>
      <c r="AD33" s="749"/>
      <c r="AE33" s="750"/>
      <c r="AF33" s="751">
        <v>4</v>
      </c>
      <c r="AG33" s="752"/>
      <c r="AH33" s="752"/>
      <c r="AI33" s="752"/>
      <c r="AJ33" s="753"/>
      <c r="AK33" s="820">
        <v>198</v>
      </c>
      <c r="AL33" s="821"/>
      <c r="AM33" s="821"/>
      <c r="AN33" s="821"/>
      <c r="AO33" s="821"/>
      <c r="AP33" s="821">
        <v>1797</v>
      </c>
      <c r="AQ33" s="821"/>
      <c r="AR33" s="821"/>
      <c r="AS33" s="821"/>
      <c r="AT33" s="821"/>
      <c r="AU33" s="821">
        <v>1366</v>
      </c>
      <c r="AV33" s="821"/>
      <c r="AW33" s="821"/>
      <c r="AX33" s="821"/>
      <c r="AY33" s="821"/>
      <c r="AZ33" s="822" t="s">
        <v>539</v>
      </c>
      <c r="BA33" s="822"/>
      <c r="BB33" s="822"/>
      <c r="BC33" s="822"/>
      <c r="BD33" s="822"/>
      <c r="BE33" s="818" t="s">
        <v>387</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388</v>
      </c>
      <c r="C34" s="746"/>
      <c r="D34" s="746"/>
      <c r="E34" s="746"/>
      <c r="F34" s="746"/>
      <c r="G34" s="746"/>
      <c r="H34" s="746"/>
      <c r="I34" s="746"/>
      <c r="J34" s="746"/>
      <c r="K34" s="746"/>
      <c r="L34" s="746"/>
      <c r="M34" s="746"/>
      <c r="N34" s="746"/>
      <c r="O34" s="746"/>
      <c r="P34" s="747"/>
      <c r="Q34" s="748">
        <v>83</v>
      </c>
      <c r="R34" s="749"/>
      <c r="S34" s="749"/>
      <c r="T34" s="749"/>
      <c r="U34" s="749"/>
      <c r="V34" s="749">
        <v>73</v>
      </c>
      <c r="W34" s="749"/>
      <c r="X34" s="749"/>
      <c r="Y34" s="749"/>
      <c r="Z34" s="749"/>
      <c r="AA34" s="749">
        <v>10</v>
      </c>
      <c r="AB34" s="749"/>
      <c r="AC34" s="749"/>
      <c r="AD34" s="749"/>
      <c r="AE34" s="750"/>
      <c r="AF34" s="751">
        <v>10</v>
      </c>
      <c r="AG34" s="752"/>
      <c r="AH34" s="752"/>
      <c r="AI34" s="752"/>
      <c r="AJ34" s="753"/>
      <c r="AK34" s="820">
        <v>73</v>
      </c>
      <c r="AL34" s="821"/>
      <c r="AM34" s="821"/>
      <c r="AN34" s="821"/>
      <c r="AO34" s="821"/>
      <c r="AP34" s="821">
        <v>300</v>
      </c>
      <c r="AQ34" s="821"/>
      <c r="AR34" s="821"/>
      <c r="AS34" s="821"/>
      <c r="AT34" s="821"/>
      <c r="AU34" s="821">
        <v>300</v>
      </c>
      <c r="AV34" s="821"/>
      <c r="AW34" s="821"/>
      <c r="AX34" s="821"/>
      <c r="AY34" s="821"/>
      <c r="AZ34" s="822" t="s">
        <v>539</v>
      </c>
      <c r="BA34" s="822"/>
      <c r="BB34" s="822"/>
      <c r="BC34" s="822"/>
      <c r="BD34" s="822"/>
      <c r="BE34" s="818" t="s">
        <v>387</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389</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368</v>
      </c>
      <c r="B63" s="780" t="s">
        <v>390</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1175</v>
      </c>
      <c r="AG63" s="832"/>
      <c r="AH63" s="832"/>
      <c r="AI63" s="832"/>
      <c r="AJ63" s="833"/>
      <c r="AK63" s="834"/>
      <c r="AL63" s="829"/>
      <c r="AM63" s="829"/>
      <c r="AN63" s="829"/>
      <c r="AO63" s="829"/>
      <c r="AP63" s="832">
        <v>3548</v>
      </c>
      <c r="AQ63" s="832"/>
      <c r="AR63" s="832"/>
      <c r="AS63" s="832"/>
      <c r="AT63" s="832"/>
      <c r="AU63" s="832">
        <v>2904</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392</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393</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541</v>
      </c>
      <c r="C68" s="860"/>
      <c r="D68" s="860"/>
      <c r="E68" s="860"/>
      <c r="F68" s="860"/>
      <c r="G68" s="860"/>
      <c r="H68" s="860"/>
      <c r="I68" s="860"/>
      <c r="J68" s="860"/>
      <c r="K68" s="860"/>
      <c r="L68" s="860"/>
      <c r="M68" s="860"/>
      <c r="N68" s="860"/>
      <c r="O68" s="860"/>
      <c r="P68" s="861"/>
      <c r="Q68" s="862">
        <v>11014</v>
      </c>
      <c r="R68" s="856"/>
      <c r="S68" s="856"/>
      <c r="T68" s="856"/>
      <c r="U68" s="856"/>
      <c r="V68" s="856">
        <v>9060</v>
      </c>
      <c r="W68" s="856"/>
      <c r="X68" s="856"/>
      <c r="Y68" s="856"/>
      <c r="Z68" s="856"/>
      <c r="AA68" s="856">
        <v>1954</v>
      </c>
      <c r="AB68" s="856"/>
      <c r="AC68" s="856"/>
      <c r="AD68" s="856"/>
      <c r="AE68" s="856"/>
      <c r="AF68" s="856">
        <v>1954</v>
      </c>
      <c r="AG68" s="856"/>
      <c r="AH68" s="856"/>
      <c r="AI68" s="856"/>
      <c r="AJ68" s="856"/>
      <c r="AK68" s="856">
        <v>639</v>
      </c>
      <c r="AL68" s="856"/>
      <c r="AM68" s="856"/>
      <c r="AN68" s="856"/>
      <c r="AO68" s="856"/>
      <c r="AP68" s="856" t="s">
        <v>539</v>
      </c>
      <c r="AQ68" s="856"/>
      <c r="AR68" s="856"/>
      <c r="AS68" s="856"/>
      <c r="AT68" s="856"/>
      <c r="AU68" s="856" t="s">
        <v>539</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542</v>
      </c>
      <c r="C69" s="864"/>
      <c r="D69" s="864"/>
      <c r="E69" s="864"/>
      <c r="F69" s="864"/>
      <c r="G69" s="864"/>
      <c r="H69" s="864"/>
      <c r="I69" s="864"/>
      <c r="J69" s="864"/>
      <c r="K69" s="864"/>
      <c r="L69" s="864"/>
      <c r="M69" s="864"/>
      <c r="N69" s="864"/>
      <c r="O69" s="864"/>
      <c r="P69" s="865"/>
      <c r="Q69" s="866">
        <v>900</v>
      </c>
      <c r="R69" s="821"/>
      <c r="S69" s="821"/>
      <c r="T69" s="821"/>
      <c r="U69" s="821"/>
      <c r="V69" s="821">
        <v>867</v>
      </c>
      <c r="W69" s="821"/>
      <c r="X69" s="821"/>
      <c r="Y69" s="821"/>
      <c r="Z69" s="821"/>
      <c r="AA69" s="821">
        <v>33</v>
      </c>
      <c r="AB69" s="821"/>
      <c r="AC69" s="821"/>
      <c r="AD69" s="821"/>
      <c r="AE69" s="821"/>
      <c r="AF69" s="821">
        <v>33</v>
      </c>
      <c r="AG69" s="821"/>
      <c r="AH69" s="821"/>
      <c r="AI69" s="821"/>
      <c r="AJ69" s="821"/>
      <c r="AK69" s="821">
        <v>78</v>
      </c>
      <c r="AL69" s="821"/>
      <c r="AM69" s="821"/>
      <c r="AN69" s="821"/>
      <c r="AO69" s="821"/>
      <c r="AP69" s="821">
        <v>1233</v>
      </c>
      <c r="AQ69" s="821"/>
      <c r="AR69" s="821"/>
      <c r="AS69" s="821"/>
      <c r="AT69" s="821"/>
      <c r="AU69" s="821">
        <v>227</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543</v>
      </c>
      <c r="C70" s="864"/>
      <c r="D70" s="864"/>
      <c r="E70" s="864"/>
      <c r="F70" s="864"/>
      <c r="G70" s="864"/>
      <c r="H70" s="864"/>
      <c r="I70" s="864"/>
      <c r="J70" s="864"/>
      <c r="K70" s="864"/>
      <c r="L70" s="864"/>
      <c r="M70" s="864"/>
      <c r="N70" s="864"/>
      <c r="O70" s="864"/>
      <c r="P70" s="865"/>
      <c r="Q70" s="866">
        <v>67</v>
      </c>
      <c r="R70" s="821"/>
      <c r="S70" s="821"/>
      <c r="T70" s="821"/>
      <c r="U70" s="821"/>
      <c r="V70" s="821">
        <v>62</v>
      </c>
      <c r="W70" s="821"/>
      <c r="X70" s="821"/>
      <c r="Y70" s="821"/>
      <c r="Z70" s="821"/>
      <c r="AA70" s="821">
        <v>5</v>
      </c>
      <c r="AB70" s="821"/>
      <c r="AC70" s="821"/>
      <c r="AD70" s="821"/>
      <c r="AE70" s="821"/>
      <c r="AF70" s="821">
        <v>5</v>
      </c>
      <c r="AG70" s="821"/>
      <c r="AH70" s="821"/>
      <c r="AI70" s="821"/>
      <c r="AJ70" s="821"/>
      <c r="AK70" s="821" t="s">
        <v>539</v>
      </c>
      <c r="AL70" s="821"/>
      <c r="AM70" s="821"/>
      <c r="AN70" s="821"/>
      <c r="AO70" s="821"/>
      <c r="AP70" s="821" t="s">
        <v>539</v>
      </c>
      <c r="AQ70" s="821"/>
      <c r="AR70" s="821"/>
      <c r="AS70" s="821"/>
      <c r="AT70" s="821"/>
      <c r="AU70" s="821" t="s">
        <v>539</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544</v>
      </c>
      <c r="C71" s="864"/>
      <c r="D71" s="864"/>
      <c r="E71" s="864"/>
      <c r="F71" s="864"/>
      <c r="G71" s="864"/>
      <c r="H71" s="864"/>
      <c r="I71" s="864"/>
      <c r="J71" s="864"/>
      <c r="K71" s="864"/>
      <c r="L71" s="864"/>
      <c r="M71" s="864"/>
      <c r="N71" s="864"/>
      <c r="O71" s="864"/>
      <c r="P71" s="865"/>
      <c r="Q71" s="866">
        <v>270</v>
      </c>
      <c r="R71" s="821"/>
      <c r="S71" s="821"/>
      <c r="T71" s="821"/>
      <c r="U71" s="821"/>
      <c r="V71" s="821">
        <v>262</v>
      </c>
      <c r="W71" s="821"/>
      <c r="X71" s="821"/>
      <c r="Y71" s="821"/>
      <c r="Z71" s="821"/>
      <c r="AA71" s="821">
        <v>8</v>
      </c>
      <c r="AB71" s="821"/>
      <c r="AC71" s="821"/>
      <c r="AD71" s="821"/>
      <c r="AE71" s="821"/>
      <c r="AF71" s="821">
        <v>8</v>
      </c>
      <c r="AG71" s="821"/>
      <c r="AH71" s="821"/>
      <c r="AI71" s="821"/>
      <c r="AJ71" s="821"/>
      <c r="AK71" s="821" t="s">
        <v>539</v>
      </c>
      <c r="AL71" s="821"/>
      <c r="AM71" s="821"/>
      <c r="AN71" s="821"/>
      <c r="AO71" s="821"/>
      <c r="AP71" s="821" t="s">
        <v>539</v>
      </c>
      <c r="AQ71" s="821"/>
      <c r="AR71" s="821"/>
      <c r="AS71" s="821"/>
      <c r="AT71" s="821"/>
      <c r="AU71" s="821" t="s">
        <v>539</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545</v>
      </c>
      <c r="C72" s="864"/>
      <c r="D72" s="864"/>
      <c r="E72" s="864"/>
      <c r="F72" s="864"/>
      <c r="G72" s="864"/>
      <c r="H72" s="864"/>
      <c r="I72" s="864"/>
      <c r="J72" s="864"/>
      <c r="K72" s="864"/>
      <c r="L72" s="864"/>
      <c r="M72" s="864"/>
      <c r="N72" s="864"/>
      <c r="O72" s="864"/>
      <c r="P72" s="865"/>
      <c r="Q72" s="866">
        <v>287515</v>
      </c>
      <c r="R72" s="821"/>
      <c r="S72" s="821"/>
      <c r="T72" s="821"/>
      <c r="U72" s="821"/>
      <c r="V72" s="821">
        <v>274140</v>
      </c>
      <c r="W72" s="821"/>
      <c r="X72" s="821"/>
      <c r="Y72" s="821"/>
      <c r="Z72" s="821"/>
      <c r="AA72" s="821">
        <v>13375</v>
      </c>
      <c r="AB72" s="821"/>
      <c r="AC72" s="821"/>
      <c r="AD72" s="821"/>
      <c r="AE72" s="821"/>
      <c r="AF72" s="821">
        <v>13375</v>
      </c>
      <c r="AG72" s="821"/>
      <c r="AH72" s="821"/>
      <c r="AI72" s="821"/>
      <c r="AJ72" s="821"/>
      <c r="AK72" s="821" t="s">
        <v>539</v>
      </c>
      <c r="AL72" s="821"/>
      <c r="AM72" s="821"/>
      <c r="AN72" s="821"/>
      <c r="AO72" s="821"/>
      <c r="AP72" s="821" t="s">
        <v>539</v>
      </c>
      <c r="AQ72" s="821"/>
      <c r="AR72" s="821"/>
      <c r="AS72" s="821"/>
      <c r="AT72" s="821"/>
      <c r="AU72" s="821" t="s">
        <v>539</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368</v>
      </c>
      <c r="B88" s="780" t="s">
        <v>394</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15375</v>
      </c>
      <c r="AG88" s="832"/>
      <c r="AH88" s="832"/>
      <c r="AI88" s="832"/>
      <c r="AJ88" s="832"/>
      <c r="AK88" s="829"/>
      <c r="AL88" s="829"/>
      <c r="AM88" s="829"/>
      <c r="AN88" s="829"/>
      <c r="AO88" s="829"/>
      <c r="AP88" s="832">
        <v>1233</v>
      </c>
      <c r="AQ88" s="832"/>
      <c r="AR88" s="832"/>
      <c r="AS88" s="832"/>
      <c r="AT88" s="832"/>
      <c r="AU88" s="832">
        <v>227</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395</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145</v>
      </c>
      <c r="CS102" s="840"/>
      <c r="CT102" s="840"/>
      <c r="CU102" s="840"/>
      <c r="CV102" s="883"/>
      <c r="CW102" s="882">
        <v>34</v>
      </c>
      <c r="CX102" s="840"/>
      <c r="CY102" s="840"/>
      <c r="CZ102" s="840"/>
      <c r="DA102" s="883"/>
      <c r="DB102" s="882" t="s">
        <v>551</v>
      </c>
      <c r="DC102" s="840"/>
      <c r="DD102" s="840"/>
      <c r="DE102" s="840"/>
      <c r="DF102" s="883"/>
      <c r="DG102" s="882" t="s">
        <v>551</v>
      </c>
      <c r="DH102" s="840"/>
      <c r="DI102" s="840"/>
      <c r="DJ102" s="840"/>
      <c r="DK102" s="883"/>
      <c r="DL102" s="882" t="s">
        <v>552</v>
      </c>
      <c r="DM102" s="840"/>
      <c r="DN102" s="840"/>
      <c r="DO102" s="840"/>
      <c r="DP102" s="883"/>
      <c r="DQ102" s="882" t="s">
        <v>551</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402</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403</v>
      </c>
      <c r="AB109" s="885"/>
      <c r="AC109" s="885"/>
      <c r="AD109" s="885"/>
      <c r="AE109" s="886"/>
      <c r="AF109" s="884" t="s">
        <v>287</v>
      </c>
      <c r="AG109" s="885"/>
      <c r="AH109" s="885"/>
      <c r="AI109" s="885"/>
      <c r="AJ109" s="886"/>
      <c r="AK109" s="884" t="s">
        <v>286</v>
      </c>
      <c r="AL109" s="885"/>
      <c r="AM109" s="885"/>
      <c r="AN109" s="885"/>
      <c r="AO109" s="886"/>
      <c r="AP109" s="884" t="s">
        <v>404</v>
      </c>
      <c r="AQ109" s="885"/>
      <c r="AR109" s="885"/>
      <c r="AS109" s="885"/>
      <c r="AT109" s="887"/>
      <c r="AU109" s="904" t="s">
        <v>402</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403</v>
      </c>
      <c r="BR109" s="885"/>
      <c r="BS109" s="885"/>
      <c r="BT109" s="885"/>
      <c r="BU109" s="886"/>
      <c r="BV109" s="884" t="s">
        <v>287</v>
      </c>
      <c r="BW109" s="885"/>
      <c r="BX109" s="885"/>
      <c r="BY109" s="885"/>
      <c r="BZ109" s="886"/>
      <c r="CA109" s="884" t="s">
        <v>286</v>
      </c>
      <c r="CB109" s="885"/>
      <c r="CC109" s="885"/>
      <c r="CD109" s="885"/>
      <c r="CE109" s="886"/>
      <c r="CF109" s="905" t="s">
        <v>404</v>
      </c>
      <c r="CG109" s="905"/>
      <c r="CH109" s="905"/>
      <c r="CI109" s="905"/>
      <c r="CJ109" s="905"/>
      <c r="CK109" s="884" t="s">
        <v>405</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403</v>
      </c>
      <c r="DH109" s="885"/>
      <c r="DI109" s="885"/>
      <c r="DJ109" s="885"/>
      <c r="DK109" s="886"/>
      <c r="DL109" s="884" t="s">
        <v>287</v>
      </c>
      <c r="DM109" s="885"/>
      <c r="DN109" s="885"/>
      <c r="DO109" s="885"/>
      <c r="DP109" s="886"/>
      <c r="DQ109" s="884" t="s">
        <v>286</v>
      </c>
      <c r="DR109" s="885"/>
      <c r="DS109" s="885"/>
      <c r="DT109" s="885"/>
      <c r="DU109" s="886"/>
      <c r="DV109" s="884" t="s">
        <v>404</v>
      </c>
      <c r="DW109" s="885"/>
      <c r="DX109" s="885"/>
      <c r="DY109" s="885"/>
      <c r="DZ109" s="887"/>
    </row>
    <row r="110" spans="1:131" s="199" customFormat="1" ht="26.25" customHeight="1">
      <c r="A110" s="888" t="s">
        <v>406</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1539440</v>
      </c>
      <c r="AB110" s="892"/>
      <c r="AC110" s="892"/>
      <c r="AD110" s="892"/>
      <c r="AE110" s="893"/>
      <c r="AF110" s="894">
        <v>1433545</v>
      </c>
      <c r="AG110" s="892"/>
      <c r="AH110" s="892"/>
      <c r="AI110" s="892"/>
      <c r="AJ110" s="893"/>
      <c r="AK110" s="894">
        <v>1327239</v>
      </c>
      <c r="AL110" s="892"/>
      <c r="AM110" s="892"/>
      <c r="AN110" s="892"/>
      <c r="AO110" s="893"/>
      <c r="AP110" s="895">
        <v>20.2</v>
      </c>
      <c r="AQ110" s="896"/>
      <c r="AR110" s="896"/>
      <c r="AS110" s="896"/>
      <c r="AT110" s="897"/>
      <c r="AU110" s="898" t="s">
        <v>61</v>
      </c>
      <c r="AV110" s="899"/>
      <c r="AW110" s="899"/>
      <c r="AX110" s="899"/>
      <c r="AY110" s="899"/>
      <c r="AZ110" s="940" t="s">
        <v>407</v>
      </c>
      <c r="BA110" s="889"/>
      <c r="BB110" s="889"/>
      <c r="BC110" s="889"/>
      <c r="BD110" s="889"/>
      <c r="BE110" s="889"/>
      <c r="BF110" s="889"/>
      <c r="BG110" s="889"/>
      <c r="BH110" s="889"/>
      <c r="BI110" s="889"/>
      <c r="BJ110" s="889"/>
      <c r="BK110" s="889"/>
      <c r="BL110" s="889"/>
      <c r="BM110" s="889"/>
      <c r="BN110" s="889"/>
      <c r="BO110" s="889"/>
      <c r="BP110" s="890"/>
      <c r="BQ110" s="926">
        <v>9709089</v>
      </c>
      <c r="BR110" s="927"/>
      <c r="BS110" s="927"/>
      <c r="BT110" s="927"/>
      <c r="BU110" s="927"/>
      <c r="BV110" s="927">
        <v>8975055</v>
      </c>
      <c r="BW110" s="927"/>
      <c r="BX110" s="927"/>
      <c r="BY110" s="927"/>
      <c r="BZ110" s="927"/>
      <c r="CA110" s="927">
        <v>9087239</v>
      </c>
      <c r="CB110" s="927"/>
      <c r="CC110" s="927"/>
      <c r="CD110" s="927"/>
      <c r="CE110" s="927"/>
      <c r="CF110" s="941">
        <v>138</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415</v>
      </c>
      <c r="BA112" s="950"/>
      <c r="BB112" s="950"/>
      <c r="BC112" s="950"/>
      <c r="BD112" s="950"/>
      <c r="BE112" s="950"/>
      <c r="BF112" s="950"/>
      <c r="BG112" s="950"/>
      <c r="BH112" s="950"/>
      <c r="BI112" s="950"/>
      <c r="BJ112" s="950"/>
      <c r="BK112" s="950"/>
      <c r="BL112" s="950"/>
      <c r="BM112" s="950"/>
      <c r="BN112" s="950"/>
      <c r="BO112" s="950"/>
      <c r="BP112" s="951"/>
      <c r="BQ112" s="919">
        <v>2342600</v>
      </c>
      <c r="BR112" s="920"/>
      <c r="BS112" s="920"/>
      <c r="BT112" s="920"/>
      <c r="BU112" s="920"/>
      <c r="BV112" s="920">
        <v>2667518</v>
      </c>
      <c r="BW112" s="920"/>
      <c r="BX112" s="920"/>
      <c r="BY112" s="920"/>
      <c r="BZ112" s="920"/>
      <c r="CA112" s="920">
        <v>2904223</v>
      </c>
      <c r="CB112" s="920"/>
      <c r="CC112" s="920"/>
      <c r="CD112" s="920"/>
      <c r="CE112" s="920"/>
      <c r="CF112" s="914">
        <v>44.1</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204562</v>
      </c>
      <c r="AB113" s="934"/>
      <c r="AC113" s="934"/>
      <c r="AD113" s="934"/>
      <c r="AE113" s="935"/>
      <c r="AF113" s="936">
        <v>225553</v>
      </c>
      <c r="AG113" s="934"/>
      <c r="AH113" s="934"/>
      <c r="AI113" s="934"/>
      <c r="AJ113" s="935"/>
      <c r="AK113" s="936">
        <v>238353</v>
      </c>
      <c r="AL113" s="934"/>
      <c r="AM113" s="934"/>
      <c r="AN113" s="934"/>
      <c r="AO113" s="935"/>
      <c r="AP113" s="937">
        <v>3.6</v>
      </c>
      <c r="AQ113" s="938"/>
      <c r="AR113" s="938"/>
      <c r="AS113" s="938"/>
      <c r="AT113" s="939"/>
      <c r="AU113" s="900"/>
      <c r="AV113" s="901"/>
      <c r="AW113" s="901"/>
      <c r="AX113" s="901"/>
      <c r="AY113" s="901"/>
      <c r="AZ113" s="949" t="s">
        <v>418</v>
      </c>
      <c r="BA113" s="950"/>
      <c r="BB113" s="950"/>
      <c r="BC113" s="950"/>
      <c r="BD113" s="950"/>
      <c r="BE113" s="950"/>
      <c r="BF113" s="950"/>
      <c r="BG113" s="950"/>
      <c r="BH113" s="950"/>
      <c r="BI113" s="950"/>
      <c r="BJ113" s="950"/>
      <c r="BK113" s="950"/>
      <c r="BL113" s="950"/>
      <c r="BM113" s="950"/>
      <c r="BN113" s="950"/>
      <c r="BO113" s="950"/>
      <c r="BP113" s="951"/>
      <c r="BQ113" s="919">
        <v>319004</v>
      </c>
      <c r="BR113" s="920"/>
      <c r="BS113" s="920"/>
      <c r="BT113" s="920"/>
      <c r="BU113" s="920"/>
      <c r="BV113" s="920">
        <v>273910</v>
      </c>
      <c r="BW113" s="920"/>
      <c r="BX113" s="920"/>
      <c r="BY113" s="920"/>
      <c r="BZ113" s="920"/>
      <c r="CA113" s="920">
        <v>226745</v>
      </c>
      <c r="CB113" s="920"/>
      <c r="CC113" s="920"/>
      <c r="CD113" s="920"/>
      <c r="CE113" s="920"/>
      <c r="CF113" s="914">
        <v>3.4</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v>38926</v>
      </c>
      <c r="AG114" s="959"/>
      <c r="AH114" s="959"/>
      <c r="AI114" s="959"/>
      <c r="AJ114" s="960"/>
      <c r="AK114" s="961">
        <v>12437</v>
      </c>
      <c r="AL114" s="959"/>
      <c r="AM114" s="959"/>
      <c r="AN114" s="959"/>
      <c r="AO114" s="960"/>
      <c r="AP114" s="962">
        <v>0.2</v>
      </c>
      <c r="AQ114" s="963"/>
      <c r="AR114" s="963"/>
      <c r="AS114" s="963"/>
      <c r="AT114" s="964"/>
      <c r="AU114" s="900"/>
      <c r="AV114" s="901"/>
      <c r="AW114" s="901"/>
      <c r="AX114" s="901"/>
      <c r="AY114" s="901"/>
      <c r="AZ114" s="949" t="s">
        <v>421</v>
      </c>
      <c r="BA114" s="950"/>
      <c r="BB114" s="950"/>
      <c r="BC114" s="950"/>
      <c r="BD114" s="950"/>
      <c r="BE114" s="950"/>
      <c r="BF114" s="950"/>
      <c r="BG114" s="950"/>
      <c r="BH114" s="950"/>
      <c r="BI114" s="950"/>
      <c r="BJ114" s="950"/>
      <c r="BK114" s="950"/>
      <c r="BL114" s="950"/>
      <c r="BM114" s="950"/>
      <c r="BN114" s="950"/>
      <c r="BO114" s="950"/>
      <c r="BP114" s="951"/>
      <c r="BQ114" s="919">
        <v>2287467</v>
      </c>
      <c r="BR114" s="920"/>
      <c r="BS114" s="920"/>
      <c r="BT114" s="920"/>
      <c r="BU114" s="920"/>
      <c r="BV114" s="920">
        <v>1991352</v>
      </c>
      <c r="BW114" s="920"/>
      <c r="BX114" s="920"/>
      <c r="BY114" s="920"/>
      <c r="BZ114" s="920"/>
      <c r="CA114" s="920">
        <v>2195828</v>
      </c>
      <c r="CB114" s="920"/>
      <c r="CC114" s="920"/>
      <c r="CD114" s="920"/>
      <c r="CE114" s="920"/>
      <c r="CF114" s="914">
        <v>33.299999999999997</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6609</v>
      </c>
      <c r="AB115" s="934"/>
      <c r="AC115" s="934"/>
      <c r="AD115" s="934"/>
      <c r="AE115" s="935"/>
      <c r="AF115" s="936">
        <v>55</v>
      </c>
      <c r="AG115" s="934"/>
      <c r="AH115" s="934"/>
      <c r="AI115" s="934"/>
      <c r="AJ115" s="935"/>
      <c r="AK115" s="936">
        <v>44</v>
      </c>
      <c r="AL115" s="934"/>
      <c r="AM115" s="934"/>
      <c r="AN115" s="934"/>
      <c r="AO115" s="935"/>
      <c r="AP115" s="937">
        <v>0</v>
      </c>
      <c r="AQ115" s="938"/>
      <c r="AR115" s="938"/>
      <c r="AS115" s="938"/>
      <c r="AT115" s="939"/>
      <c r="AU115" s="900"/>
      <c r="AV115" s="901"/>
      <c r="AW115" s="901"/>
      <c r="AX115" s="901"/>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425</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c r="A116" s="956"/>
      <c r="B116" s="957"/>
      <c r="C116" s="965" t="s">
        <v>426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11</v>
      </c>
      <c r="AB116" s="959"/>
      <c r="AC116" s="959"/>
      <c r="AD116" s="959"/>
      <c r="AE116" s="960"/>
      <c r="AF116" s="961">
        <v>23</v>
      </c>
      <c r="AG116" s="959"/>
      <c r="AH116" s="959"/>
      <c r="AI116" s="959"/>
      <c r="AJ116" s="960"/>
      <c r="AK116" s="961">
        <v>29</v>
      </c>
      <c r="AL116" s="959"/>
      <c r="AM116" s="959"/>
      <c r="AN116" s="959"/>
      <c r="AO116" s="960"/>
      <c r="AP116" s="962">
        <v>0</v>
      </c>
      <c r="AQ116" s="963"/>
      <c r="AR116" s="963"/>
      <c r="AS116" s="963"/>
      <c r="AT116" s="964"/>
      <c r="AU116" s="900"/>
      <c r="AV116" s="901"/>
      <c r="AW116" s="901"/>
      <c r="AX116" s="901"/>
      <c r="AY116" s="901"/>
      <c r="AZ116" s="967" t="s">
        <v>427</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429</v>
      </c>
      <c r="Z117" s="886"/>
      <c r="AA117" s="976">
        <v>1750622</v>
      </c>
      <c r="AB117" s="977"/>
      <c r="AC117" s="977"/>
      <c r="AD117" s="977"/>
      <c r="AE117" s="978"/>
      <c r="AF117" s="979">
        <v>1698102</v>
      </c>
      <c r="AG117" s="977"/>
      <c r="AH117" s="977"/>
      <c r="AI117" s="977"/>
      <c r="AJ117" s="978"/>
      <c r="AK117" s="979">
        <v>1578102</v>
      </c>
      <c r="AL117" s="977"/>
      <c r="AM117" s="977"/>
      <c r="AN117" s="977"/>
      <c r="AO117" s="978"/>
      <c r="AP117" s="980"/>
      <c r="AQ117" s="981"/>
      <c r="AR117" s="981"/>
      <c r="AS117" s="981"/>
      <c r="AT117" s="982"/>
      <c r="AU117" s="900"/>
      <c r="AV117" s="901"/>
      <c r="AW117" s="901"/>
      <c r="AX117" s="901"/>
      <c r="AY117" s="901"/>
      <c r="AZ117" s="967" t="s">
        <v>430</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c r="A118" s="904" t="s">
        <v>405</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403</v>
      </c>
      <c r="AB118" s="885"/>
      <c r="AC118" s="885"/>
      <c r="AD118" s="885"/>
      <c r="AE118" s="886"/>
      <c r="AF118" s="884" t="s">
        <v>287</v>
      </c>
      <c r="AG118" s="885"/>
      <c r="AH118" s="885"/>
      <c r="AI118" s="885"/>
      <c r="AJ118" s="886"/>
      <c r="AK118" s="884" t="s">
        <v>286</v>
      </c>
      <c r="AL118" s="885"/>
      <c r="AM118" s="885"/>
      <c r="AN118" s="885"/>
      <c r="AO118" s="886"/>
      <c r="AP118" s="971" t="s">
        <v>404</v>
      </c>
      <c r="AQ118" s="972"/>
      <c r="AR118" s="972"/>
      <c r="AS118" s="972"/>
      <c r="AT118" s="973"/>
      <c r="AU118" s="900"/>
      <c r="AV118" s="901"/>
      <c r="AW118" s="901"/>
      <c r="AX118" s="901"/>
      <c r="AY118" s="901"/>
      <c r="AZ118" s="974" t="s">
        <v>432</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434</v>
      </c>
      <c r="BP119" s="1006"/>
      <c r="BQ119" s="997">
        <v>14658160</v>
      </c>
      <c r="BR119" s="998"/>
      <c r="BS119" s="998"/>
      <c r="BT119" s="998"/>
      <c r="BU119" s="998"/>
      <c r="BV119" s="998">
        <v>13907835</v>
      </c>
      <c r="BW119" s="998"/>
      <c r="BX119" s="998"/>
      <c r="BY119" s="998"/>
      <c r="BZ119" s="998"/>
      <c r="CA119" s="998">
        <v>14414035</v>
      </c>
      <c r="CB119" s="998"/>
      <c r="CC119" s="998"/>
      <c r="CD119" s="998"/>
      <c r="CE119" s="998"/>
      <c r="CF119" s="999"/>
      <c r="CG119" s="1000"/>
      <c r="CH119" s="1000"/>
      <c r="CI119" s="1000"/>
      <c r="CJ119" s="1001"/>
      <c r="CK119" s="947"/>
      <c r="CL119" s="948"/>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c r="A120" s="1059"/>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436</v>
      </c>
      <c r="AV120" s="990"/>
      <c r="AW120" s="990"/>
      <c r="AX120" s="990"/>
      <c r="AY120" s="991"/>
      <c r="AZ120" s="940" t="s">
        <v>437</v>
      </c>
      <c r="BA120" s="889"/>
      <c r="BB120" s="889"/>
      <c r="BC120" s="889"/>
      <c r="BD120" s="889"/>
      <c r="BE120" s="889"/>
      <c r="BF120" s="889"/>
      <c r="BG120" s="889"/>
      <c r="BH120" s="889"/>
      <c r="BI120" s="889"/>
      <c r="BJ120" s="889"/>
      <c r="BK120" s="889"/>
      <c r="BL120" s="889"/>
      <c r="BM120" s="889"/>
      <c r="BN120" s="889"/>
      <c r="BO120" s="889"/>
      <c r="BP120" s="890"/>
      <c r="BQ120" s="926">
        <v>2481864</v>
      </c>
      <c r="BR120" s="927"/>
      <c r="BS120" s="927"/>
      <c r="BT120" s="927"/>
      <c r="BU120" s="927"/>
      <c r="BV120" s="927">
        <v>2679874</v>
      </c>
      <c r="BW120" s="927"/>
      <c r="BX120" s="927"/>
      <c r="BY120" s="927"/>
      <c r="BZ120" s="927"/>
      <c r="CA120" s="927">
        <v>1897556</v>
      </c>
      <c r="CB120" s="927"/>
      <c r="CC120" s="927"/>
      <c r="CD120" s="927"/>
      <c r="CE120" s="927"/>
      <c r="CF120" s="941">
        <v>28.8</v>
      </c>
      <c r="CG120" s="942"/>
      <c r="CH120" s="942"/>
      <c r="CI120" s="942"/>
      <c r="CJ120" s="942"/>
      <c r="CK120" s="1007" t="s">
        <v>438</v>
      </c>
      <c r="CL120" s="1008"/>
      <c r="CM120" s="1008"/>
      <c r="CN120" s="1008"/>
      <c r="CO120" s="1009"/>
      <c r="CP120" s="1015" t="s">
        <v>386</v>
      </c>
      <c r="CQ120" s="1016"/>
      <c r="CR120" s="1016"/>
      <c r="CS120" s="1016"/>
      <c r="CT120" s="1016"/>
      <c r="CU120" s="1016"/>
      <c r="CV120" s="1016"/>
      <c r="CW120" s="1016"/>
      <c r="CX120" s="1016"/>
      <c r="CY120" s="1016"/>
      <c r="CZ120" s="1016"/>
      <c r="DA120" s="1016"/>
      <c r="DB120" s="1016"/>
      <c r="DC120" s="1016"/>
      <c r="DD120" s="1016"/>
      <c r="DE120" s="1016"/>
      <c r="DF120" s="1017"/>
      <c r="DG120" s="926">
        <v>1356233</v>
      </c>
      <c r="DH120" s="927"/>
      <c r="DI120" s="927"/>
      <c r="DJ120" s="927"/>
      <c r="DK120" s="927"/>
      <c r="DL120" s="927">
        <v>1350372</v>
      </c>
      <c r="DM120" s="927"/>
      <c r="DN120" s="927"/>
      <c r="DO120" s="927"/>
      <c r="DP120" s="927"/>
      <c r="DQ120" s="927">
        <v>1365518</v>
      </c>
      <c r="DR120" s="927"/>
      <c r="DS120" s="927"/>
      <c r="DT120" s="927"/>
      <c r="DU120" s="927"/>
      <c r="DV120" s="928">
        <v>20.7</v>
      </c>
      <c r="DW120" s="928"/>
      <c r="DX120" s="928"/>
      <c r="DY120" s="928"/>
      <c r="DZ120" s="929"/>
    </row>
    <row r="121" spans="1:130" s="199" customFormat="1" ht="26.25" customHeight="1">
      <c r="A121" s="1059"/>
      <c r="B121" s="946"/>
      <c r="C121" s="967" t="s">
        <v>439</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440</v>
      </c>
      <c r="BA121" s="950"/>
      <c r="BB121" s="950"/>
      <c r="BC121" s="950"/>
      <c r="BD121" s="950"/>
      <c r="BE121" s="950"/>
      <c r="BF121" s="950"/>
      <c r="BG121" s="950"/>
      <c r="BH121" s="950"/>
      <c r="BI121" s="950"/>
      <c r="BJ121" s="950"/>
      <c r="BK121" s="950"/>
      <c r="BL121" s="950"/>
      <c r="BM121" s="950"/>
      <c r="BN121" s="950"/>
      <c r="BO121" s="950"/>
      <c r="BP121" s="951"/>
      <c r="BQ121" s="919">
        <v>179348</v>
      </c>
      <c r="BR121" s="920"/>
      <c r="BS121" s="920"/>
      <c r="BT121" s="920"/>
      <c r="BU121" s="920"/>
      <c r="BV121" s="920">
        <v>104276</v>
      </c>
      <c r="BW121" s="920"/>
      <c r="BX121" s="920"/>
      <c r="BY121" s="920"/>
      <c r="BZ121" s="920"/>
      <c r="CA121" s="920">
        <v>41596</v>
      </c>
      <c r="CB121" s="920"/>
      <c r="CC121" s="920"/>
      <c r="CD121" s="920"/>
      <c r="CE121" s="920"/>
      <c r="CF121" s="914">
        <v>0.6</v>
      </c>
      <c r="CG121" s="915"/>
      <c r="CH121" s="915"/>
      <c r="CI121" s="915"/>
      <c r="CJ121" s="915"/>
      <c r="CK121" s="1010"/>
      <c r="CL121" s="1011"/>
      <c r="CM121" s="1011"/>
      <c r="CN121" s="1011"/>
      <c r="CO121" s="1012"/>
      <c r="CP121" s="1020" t="s">
        <v>385</v>
      </c>
      <c r="CQ121" s="1021"/>
      <c r="CR121" s="1021"/>
      <c r="CS121" s="1021"/>
      <c r="CT121" s="1021"/>
      <c r="CU121" s="1021"/>
      <c r="CV121" s="1021"/>
      <c r="CW121" s="1021"/>
      <c r="CX121" s="1021"/>
      <c r="CY121" s="1021"/>
      <c r="CZ121" s="1021"/>
      <c r="DA121" s="1021"/>
      <c r="DB121" s="1021"/>
      <c r="DC121" s="1021"/>
      <c r="DD121" s="1021"/>
      <c r="DE121" s="1021"/>
      <c r="DF121" s="1022"/>
      <c r="DG121" s="919">
        <v>559789</v>
      </c>
      <c r="DH121" s="920"/>
      <c r="DI121" s="920"/>
      <c r="DJ121" s="920"/>
      <c r="DK121" s="920"/>
      <c r="DL121" s="920">
        <v>953354</v>
      </c>
      <c r="DM121" s="920"/>
      <c r="DN121" s="920"/>
      <c r="DO121" s="920"/>
      <c r="DP121" s="920"/>
      <c r="DQ121" s="920">
        <v>1238707</v>
      </c>
      <c r="DR121" s="920"/>
      <c r="DS121" s="920"/>
      <c r="DT121" s="920"/>
      <c r="DU121" s="920"/>
      <c r="DV121" s="921">
        <v>18.8</v>
      </c>
      <c r="DW121" s="921"/>
      <c r="DX121" s="921"/>
      <c r="DY121" s="921"/>
      <c r="DZ121" s="922"/>
    </row>
    <row r="122" spans="1:130" s="199" customFormat="1" ht="26.25" customHeight="1">
      <c r="A122" s="1059"/>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441</v>
      </c>
      <c r="BA122" s="965"/>
      <c r="BB122" s="965"/>
      <c r="BC122" s="965"/>
      <c r="BD122" s="965"/>
      <c r="BE122" s="965"/>
      <c r="BF122" s="965"/>
      <c r="BG122" s="965"/>
      <c r="BH122" s="965"/>
      <c r="BI122" s="965"/>
      <c r="BJ122" s="965"/>
      <c r="BK122" s="965"/>
      <c r="BL122" s="965"/>
      <c r="BM122" s="965"/>
      <c r="BN122" s="965"/>
      <c r="BO122" s="965"/>
      <c r="BP122" s="966"/>
      <c r="BQ122" s="997">
        <v>9573694</v>
      </c>
      <c r="BR122" s="998"/>
      <c r="BS122" s="998"/>
      <c r="BT122" s="998"/>
      <c r="BU122" s="998"/>
      <c r="BV122" s="998">
        <v>9152739</v>
      </c>
      <c r="BW122" s="998"/>
      <c r="BX122" s="998"/>
      <c r="BY122" s="998"/>
      <c r="BZ122" s="998"/>
      <c r="CA122" s="998">
        <v>9329079</v>
      </c>
      <c r="CB122" s="998"/>
      <c r="CC122" s="998"/>
      <c r="CD122" s="998"/>
      <c r="CE122" s="998"/>
      <c r="CF122" s="1018">
        <v>141.69999999999999</v>
      </c>
      <c r="CG122" s="1019"/>
      <c r="CH122" s="1019"/>
      <c r="CI122" s="1019"/>
      <c r="CJ122" s="1019"/>
      <c r="CK122" s="1010"/>
      <c r="CL122" s="1011"/>
      <c r="CM122" s="1011"/>
      <c r="CN122" s="1011"/>
      <c r="CO122" s="1012"/>
      <c r="CP122" s="1020" t="s">
        <v>388</v>
      </c>
      <c r="CQ122" s="1021"/>
      <c r="CR122" s="1021"/>
      <c r="CS122" s="1021"/>
      <c r="CT122" s="1021"/>
      <c r="CU122" s="1021"/>
      <c r="CV122" s="1021"/>
      <c r="CW122" s="1021"/>
      <c r="CX122" s="1021"/>
      <c r="CY122" s="1021"/>
      <c r="CZ122" s="1021"/>
      <c r="DA122" s="1021"/>
      <c r="DB122" s="1021"/>
      <c r="DC122" s="1021"/>
      <c r="DD122" s="1021"/>
      <c r="DE122" s="1021"/>
      <c r="DF122" s="1022"/>
      <c r="DG122" s="919">
        <v>426578</v>
      </c>
      <c r="DH122" s="920"/>
      <c r="DI122" s="920"/>
      <c r="DJ122" s="920"/>
      <c r="DK122" s="920"/>
      <c r="DL122" s="920">
        <v>363792</v>
      </c>
      <c r="DM122" s="920"/>
      <c r="DN122" s="920"/>
      <c r="DO122" s="920"/>
      <c r="DP122" s="920"/>
      <c r="DQ122" s="920">
        <v>299998</v>
      </c>
      <c r="DR122" s="920"/>
      <c r="DS122" s="920"/>
      <c r="DT122" s="920"/>
      <c r="DU122" s="920"/>
      <c r="DV122" s="921">
        <v>4.5999999999999996</v>
      </c>
      <c r="DW122" s="921"/>
      <c r="DX122" s="921"/>
      <c r="DY122" s="921"/>
      <c r="DZ122" s="922"/>
    </row>
    <row r="123" spans="1:130" s="199" customFormat="1" ht="26.25" customHeight="1">
      <c r="A123" s="1059"/>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442</v>
      </c>
      <c r="BP123" s="1006"/>
      <c r="BQ123" s="1065">
        <v>12234906</v>
      </c>
      <c r="BR123" s="1066"/>
      <c r="BS123" s="1066"/>
      <c r="BT123" s="1066"/>
      <c r="BU123" s="1066"/>
      <c r="BV123" s="1066">
        <v>11936889</v>
      </c>
      <c r="BW123" s="1066"/>
      <c r="BX123" s="1066"/>
      <c r="BY123" s="1066"/>
      <c r="BZ123" s="1066"/>
      <c r="CA123" s="1066">
        <v>11268231</v>
      </c>
      <c r="CB123" s="1066"/>
      <c r="CC123" s="1066"/>
      <c r="CD123" s="1066"/>
      <c r="CE123" s="1066"/>
      <c r="CF123" s="999"/>
      <c r="CG123" s="1000"/>
      <c r="CH123" s="1000"/>
      <c r="CI123" s="1000"/>
      <c r="CJ123" s="1001"/>
      <c r="CK123" s="1010"/>
      <c r="CL123" s="1011"/>
      <c r="CM123" s="1011"/>
      <c r="CN123" s="1011"/>
      <c r="CO123" s="1012"/>
      <c r="CP123" s="1020" t="s">
        <v>381</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9" customFormat="1" ht="26.25" customHeight="1" thickBot="1">
      <c r="A124" s="1059"/>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443</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35</v>
      </c>
      <c r="BR124" s="1028"/>
      <c r="BS124" s="1028"/>
      <c r="BT124" s="1028"/>
      <c r="BU124" s="1028"/>
      <c r="BV124" s="1028">
        <v>28.5</v>
      </c>
      <c r="BW124" s="1028"/>
      <c r="BX124" s="1028"/>
      <c r="BY124" s="1028"/>
      <c r="BZ124" s="1028"/>
      <c r="CA124" s="1028">
        <v>47.7</v>
      </c>
      <c r="CB124" s="1028"/>
      <c r="CC124" s="1028"/>
      <c r="CD124" s="1028"/>
      <c r="CE124" s="1028"/>
      <c r="CF124" s="1029"/>
      <c r="CG124" s="1030"/>
      <c r="CH124" s="1030"/>
      <c r="CI124" s="1030"/>
      <c r="CJ124" s="1031"/>
      <c r="CK124" s="1013"/>
      <c r="CL124" s="1013"/>
      <c r="CM124" s="1013"/>
      <c r="CN124" s="1013"/>
      <c r="CO124" s="1014"/>
      <c r="CP124" s="1020" t="s">
        <v>444</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c r="A125" s="1059"/>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445</v>
      </c>
      <c r="CL125" s="1008"/>
      <c r="CM125" s="1008"/>
      <c r="CN125" s="1008"/>
      <c r="CO125" s="1009"/>
      <c r="CP125" s="940" t="s">
        <v>446</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c r="A126" s="1059"/>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6545</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c r="A127" s="1060"/>
      <c r="B127" s="948"/>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64</v>
      </c>
      <c r="AB127" s="959"/>
      <c r="AC127" s="959"/>
      <c r="AD127" s="959"/>
      <c r="AE127" s="960"/>
      <c r="AF127" s="961">
        <v>55</v>
      </c>
      <c r="AG127" s="959"/>
      <c r="AH127" s="959"/>
      <c r="AI127" s="959"/>
      <c r="AJ127" s="960"/>
      <c r="AK127" s="961">
        <v>44</v>
      </c>
      <c r="AL127" s="959"/>
      <c r="AM127" s="959"/>
      <c r="AN127" s="959"/>
      <c r="AO127" s="960"/>
      <c r="AP127" s="962">
        <v>0</v>
      </c>
      <c r="AQ127" s="963"/>
      <c r="AR127" s="963"/>
      <c r="AS127" s="963"/>
      <c r="AT127" s="964"/>
      <c r="AU127" s="235"/>
      <c r="AV127" s="235"/>
      <c r="AW127" s="235"/>
      <c r="AX127" s="1032" t="s">
        <v>449</v>
      </c>
      <c r="AY127" s="1033"/>
      <c r="AZ127" s="1033"/>
      <c r="BA127" s="1033"/>
      <c r="BB127" s="1033"/>
      <c r="BC127" s="1033"/>
      <c r="BD127" s="1033"/>
      <c r="BE127" s="1034"/>
      <c r="BF127" s="1035" t="s">
        <v>450</v>
      </c>
      <c r="BG127" s="1033"/>
      <c r="BH127" s="1033"/>
      <c r="BI127" s="1033"/>
      <c r="BJ127" s="1033"/>
      <c r="BK127" s="1033"/>
      <c r="BL127" s="1034"/>
      <c r="BM127" s="1035" t="s">
        <v>451</v>
      </c>
      <c r="BN127" s="1033"/>
      <c r="BO127" s="1033"/>
      <c r="BP127" s="1033"/>
      <c r="BQ127" s="1033"/>
      <c r="BR127" s="1033"/>
      <c r="BS127" s="1034"/>
      <c r="BT127" s="1035" t="s">
        <v>452</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453</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c r="A128" s="1043" t="s">
        <v>454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455</v>
      </c>
      <c r="X128" s="1045"/>
      <c r="Y128" s="1045"/>
      <c r="Z128" s="1046"/>
      <c r="AA128" s="1047">
        <v>41556</v>
      </c>
      <c r="AB128" s="1048"/>
      <c r="AC128" s="1048"/>
      <c r="AD128" s="1048"/>
      <c r="AE128" s="1049"/>
      <c r="AF128" s="1050">
        <v>22383</v>
      </c>
      <c r="AG128" s="1048"/>
      <c r="AH128" s="1048"/>
      <c r="AI128" s="1048"/>
      <c r="AJ128" s="1049"/>
      <c r="AK128" s="1050">
        <v>14054</v>
      </c>
      <c r="AL128" s="1048"/>
      <c r="AM128" s="1048"/>
      <c r="AN128" s="1048"/>
      <c r="AO128" s="1049"/>
      <c r="AP128" s="1051"/>
      <c r="AQ128" s="1052"/>
      <c r="AR128" s="1052"/>
      <c r="AS128" s="1052"/>
      <c r="AT128" s="1053"/>
      <c r="AU128" s="235"/>
      <c r="AV128" s="235"/>
      <c r="AW128" s="235"/>
      <c r="AX128" s="888" t="s">
        <v>456</v>
      </c>
      <c r="AY128" s="889"/>
      <c r="AZ128" s="889"/>
      <c r="BA128" s="889"/>
      <c r="BB128" s="889"/>
      <c r="BC128" s="889"/>
      <c r="BD128" s="889"/>
      <c r="BE128" s="890"/>
      <c r="BF128" s="1054" t="s">
        <v>112</v>
      </c>
      <c r="BG128" s="1055"/>
      <c r="BH128" s="1055"/>
      <c r="BI128" s="1055"/>
      <c r="BJ128" s="1055"/>
      <c r="BK128" s="1055"/>
      <c r="BL128" s="1056"/>
      <c r="BM128" s="1054">
        <v>13.82</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457</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458</v>
      </c>
      <c r="X129" s="1074"/>
      <c r="Y129" s="1074"/>
      <c r="Z129" s="1075"/>
      <c r="AA129" s="958">
        <v>8173340</v>
      </c>
      <c r="AB129" s="959"/>
      <c r="AC129" s="959"/>
      <c r="AD129" s="959"/>
      <c r="AE129" s="960"/>
      <c r="AF129" s="961">
        <v>8130275</v>
      </c>
      <c r="AG129" s="959"/>
      <c r="AH129" s="959"/>
      <c r="AI129" s="959"/>
      <c r="AJ129" s="960"/>
      <c r="AK129" s="961">
        <v>7740829</v>
      </c>
      <c r="AL129" s="959"/>
      <c r="AM129" s="959"/>
      <c r="AN129" s="959"/>
      <c r="AO129" s="960"/>
      <c r="AP129" s="1076"/>
      <c r="AQ129" s="1077"/>
      <c r="AR129" s="1077"/>
      <c r="AS129" s="1077"/>
      <c r="AT129" s="1078"/>
      <c r="AU129" s="237"/>
      <c r="AV129" s="237"/>
      <c r="AW129" s="237"/>
      <c r="AX129" s="1067" t="s">
        <v>459</v>
      </c>
      <c r="AY129" s="950"/>
      <c r="AZ129" s="950"/>
      <c r="BA129" s="950"/>
      <c r="BB129" s="950"/>
      <c r="BC129" s="950"/>
      <c r="BD129" s="950"/>
      <c r="BE129" s="951"/>
      <c r="BF129" s="1068" t="s">
        <v>112</v>
      </c>
      <c r="BG129" s="1069"/>
      <c r="BH129" s="1069"/>
      <c r="BI129" s="1069"/>
      <c r="BJ129" s="1069"/>
      <c r="BK129" s="1069"/>
      <c r="BL129" s="1070"/>
      <c r="BM129" s="1068">
        <v>18.82</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461</v>
      </c>
      <c r="X130" s="1074"/>
      <c r="Y130" s="1074"/>
      <c r="Z130" s="1075"/>
      <c r="AA130" s="958">
        <v>1266080</v>
      </c>
      <c r="AB130" s="959"/>
      <c r="AC130" s="959"/>
      <c r="AD130" s="959"/>
      <c r="AE130" s="960"/>
      <c r="AF130" s="961">
        <v>1221574</v>
      </c>
      <c r="AG130" s="959"/>
      <c r="AH130" s="959"/>
      <c r="AI130" s="959"/>
      <c r="AJ130" s="960"/>
      <c r="AK130" s="961">
        <v>1155085</v>
      </c>
      <c r="AL130" s="959"/>
      <c r="AM130" s="959"/>
      <c r="AN130" s="959"/>
      <c r="AO130" s="960"/>
      <c r="AP130" s="1076"/>
      <c r="AQ130" s="1077"/>
      <c r="AR130" s="1077"/>
      <c r="AS130" s="1077"/>
      <c r="AT130" s="1078"/>
      <c r="AU130" s="237"/>
      <c r="AV130" s="237"/>
      <c r="AW130" s="237"/>
      <c r="AX130" s="1067" t="s">
        <v>462</v>
      </c>
      <c r="AY130" s="950"/>
      <c r="AZ130" s="950"/>
      <c r="BA130" s="950"/>
      <c r="BB130" s="950"/>
      <c r="BC130" s="950"/>
      <c r="BD130" s="950"/>
      <c r="BE130" s="951"/>
      <c r="BF130" s="1104">
        <v>6.3</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463</v>
      </c>
      <c r="X131" s="1112"/>
      <c r="Y131" s="1112"/>
      <c r="Z131" s="1113"/>
      <c r="AA131" s="1005">
        <v>6907260</v>
      </c>
      <c r="AB131" s="984"/>
      <c r="AC131" s="984"/>
      <c r="AD131" s="984"/>
      <c r="AE131" s="985"/>
      <c r="AF131" s="983">
        <v>6908701</v>
      </c>
      <c r="AG131" s="984"/>
      <c r="AH131" s="984"/>
      <c r="AI131" s="984"/>
      <c r="AJ131" s="985"/>
      <c r="AK131" s="983">
        <v>6585744</v>
      </c>
      <c r="AL131" s="984"/>
      <c r="AM131" s="984"/>
      <c r="AN131" s="984"/>
      <c r="AO131" s="985"/>
      <c r="AP131" s="1114"/>
      <c r="AQ131" s="1115"/>
      <c r="AR131" s="1115"/>
      <c r="AS131" s="1115"/>
      <c r="AT131" s="1116"/>
      <c r="AU131" s="237"/>
      <c r="AV131" s="237"/>
      <c r="AW131" s="237"/>
      <c r="AX131" s="1086" t="s">
        <v>464</v>
      </c>
      <c r="AY131" s="1037"/>
      <c r="AZ131" s="1037"/>
      <c r="BA131" s="1037"/>
      <c r="BB131" s="1037"/>
      <c r="BC131" s="1037"/>
      <c r="BD131" s="1037"/>
      <c r="BE131" s="1038"/>
      <c r="BF131" s="1087">
        <v>47.7</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466</v>
      </c>
      <c r="W132" s="1097"/>
      <c r="X132" s="1097"/>
      <c r="Y132" s="1097"/>
      <c r="Z132" s="1098"/>
      <c r="AA132" s="1099">
        <v>6.4133390090000004</v>
      </c>
      <c r="AB132" s="1100"/>
      <c r="AC132" s="1100"/>
      <c r="AD132" s="1100"/>
      <c r="AE132" s="1101"/>
      <c r="AF132" s="1102">
        <v>6.5735222870000003</v>
      </c>
      <c r="AG132" s="1100"/>
      <c r="AH132" s="1100"/>
      <c r="AI132" s="1100"/>
      <c r="AJ132" s="1101"/>
      <c r="AK132" s="1102">
        <v>6.2098223069999996</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467</v>
      </c>
      <c r="W133" s="1080"/>
      <c r="X133" s="1080"/>
      <c r="Y133" s="1080"/>
      <c r="Z133" s="1081"/>
      <c r="AA133" s="1082">
        <v>7.3</v>
      </c>
      <c r="AB133" s="1083"/>
      <c r="AC133" s="1083"/>
      <c r="AD133" s="1083"/>
      <c r="AE133" s="1084"/>
      <c r="AF133" s="1082">
        <v>6.8</v>
      </c>
      <c r="AG133" s="1083"/>
      <c r="AH133" s="1083"/>
      <c r="AI133" s="1083"/>
      <c r="AJ133" s="1084"/>
      <c r="AK133" s="1082">
        <v>6.3</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20" t="s">
        <v>470</v>
      </c>
      <c r="L7" s="256"/>
      <c r="M7" s="257" t="s">
        <v>471</v>
      </c>
      <c r="N7" s="258"/>
    </row>
    <row r="8" spans="1:16">
      <c r="A8" s="250"/>
      <c r="B8" s="246"/>
      <c r="C8" s="246"/>
      <c r="D8" s="246"/>
      <c r="E8" s="246"/>
      <c r="F8" s="246"/>
      <c r="G8" s="259"/>
      <c r="H8" s="260"/>
      <c r="I8" s="260"/>
      <c r="J8" s="261"/>
      <c r="K8" s="1121"/>
      <c r="L8" s="262" t="s">
        <v>472</v>
      </c>
      <c r="M8" s="263" t="s">
        <v>473</v>
      </c>
      <c r="N8" s="264" t="s">
        <v>474</v>
      </c>
    </row>
    <row r="9" spans="1:16">
      <c r="A9" s="250"/>
      <c r="B9" s="246"/>
      <c r="C9" s="246"/>
      <c r="D9" s="246"/>
      <c r="E9" s="246"/>
      <c r="F9" s="246"/>
      <c r="G9" s="1122" t="s">
        <v>475</v>
      </c>
      <c r="H9" s="1123"/>
      <c r="I9" s="1123"/>
      <c r="J9" s="1124"/>
      <c r="K9" s="265">
        <v>2184131</v>
      </c>
      <c r="L9" s="266">
        <v>137817</v>
      </c>
      <c r="M9" s="267">
        <v>90363</v>
      </c>
      <c r="N9" s="268">
        <v>52.5</v>
      </c>
    </row>
    <row r="10" spans="1:16">
      <c r="A10" s="250"/>
      <c r="B10" s="246"/>
      <c r="C10" s="246"/>
      <c r="D10" s="246"/>
      <c r="E10" s="246"/>
      <c r="F10" s="246"/>
      <c r="G10" s="1122" t="s">
        <v>476</v>
      </c>
      <c r="H10" s="1123"/>
      <c r="I10" s="1123"/>
      <c r="J10" s="1124"/>
      <c r="K10" s="269">
        <v>12482</v>
      </c>
      <c r="L10" s="270">
        <v>788</v>
      </c>
      <c r="M10" s="271">
        <v>8469</v>
      </c>
      <c r="N10" s="272">
        <v>-90.7</v>
      </c>
    </row>
    <row r="11" spans="1:16" ht="13.5" customHeight="1">
      <c r="A11" s="250"/>
      <c r="B11" s="246"/>
      <c r="C11" s="246"/>
      <c r="D11" s="246"/>
      <c r="E11" s="246"/>
      <c r="F11" s="246"/>
      <c r="G11" s="1122" t="s">
        <v>477</v>
      </c>
      <c r="H11" s="1123"/>
      <c r="I11" s="1123"/>
      <c r="J11" s="1124"/>
      <c r="K11" s="269">
        <v>230323</v>
      </c>
      <c r="L11" s="270">
        <v>14533</v>
      </c>
      <c r="M11" s="271">
        <v>13208</v>
      </c>
      <c r="N11" s="272">
        <v>10</v>
      </c>
    </row>
    <row r="12" spans="1:16" ht="13.5" customHeight="1">
      <c r="A12" s="250"/>
      <c r="B12" s="246"/>
      <c r="C12" s="246"/>
      <c r="D12" s="246"/>
      <c r="E12" s="246"/>
      <c r="F12" s="246"/>
      <c r="G12" s="1122" t="s">
        <v>478</v>
      </c>
      <c r="H12" s="1123"/>
      <c r="I12" s="1123"/>
      <c r="J12" s="1124"/>
      <c r="K12" s="269">
        <v>13385</v>
      </c>
      <c r="L12" s="270">
        <v>845</v>
      </c>
      <c r="M12" s="271">
        <v>3308</v>
      </c>
      <c r="N12" s="272">
        <v>-74.5</v>
      </c>
    </row>
    <row r="13" spans="1:16" ht="13.5" customHeight="1">
      <c r="A13" s="250"/>
      <c r="B13" s="246"/>
      <c r="C13" s="246"/>
      <c r="D13" s="246"/>
      <c r="E13" s="246"/>
      <c r="F13" s="246"/>
      <c r="G13" s="1122" t="s">
        <v>479</v>
      </c>
      <c r="H13" s="1123"/>
      <c r="I13" s="1123"/>
      <c r="J13" s="1124"/>
      <c r="K13" s="269" t="s">
        <v>480</v>
      </c>
      <c r="L13" s="270" t="s">
        <v>480</v>
      </c>
      <c r="M13" s="271" t="s">
        <v>480</v>
      </c>
      <c r="N13" s="272" t="s">
        <v>480</v>
      </c>
    </row>
    <row r="14" spans="1:16" ht="13.5" customHeight="1">
      <c r="A14" s="250"/>
      <c r="B14" s="246"/>
      <c r="C14" s="246"/>
      <c r="D14" s="246"/>
      <c r="E14" s="246"/>
      <c r="F14" s="246"/>
      <c r="G14" s="1122" t="s">
        <v>481</v>
      </c>
      <c r="H14" s="1123"/>
      <c r="I14" s="1123"/>
      <c r="J14" s="1124"/>
      <c r="K14" s="269">
        <v>101729</v>
      </c>
      <c r="L14" s="270">
        <v>6419</v>
      </c>
      <c r="M14" s="271">
        <v>6015</v>
      </c>
      <c r="N14" s="272">
        <v>6.7</v>
      </c>
    </row>
    <row r="15" spans="1:16" ht="13.5" customHeight="1">
      <c r="A15" s="250"/>
      <c r="B15" s="246"/>
      <c r="C15" s="246"/>
      <c r="D15" s="246"/>
      <c r="E15" s="246"/>
      <c r="F15" s="246"/>
      <c r="G15" s="1122" t="s">
        <v>482</v>
      </c>
      <c r="H15" s="1123"/>
      <c r="I15" s="1123"/>
      <c r="J15" s="1124"/>
      <c r="K15" s="269">
        <v>91763</v>
      </c>
      <c r="L15" s="270">
        <v>5790</v>
      </c>
      <c r="M15" s="271">
        <v>2049</v>
      </c>
      <c r="N15" s="272">
        <v>182.6</v>
      </c>
    </row>
    <row r="16" spans="1:16">
      <c r="A16" s="250"/>
      <c r="B16" s="246"/>
      <c r="C16" s="246"/>
      <c r="D16" s="246"/>
      <c r="E16" s="246"/>
      <c r="F16" s="246"/>
      <c r="G16" s="1125" t="s">
        <v>483</v>
      </c>
      <c r="H16" s="1126"/>
      <c r="I16" s="1126"/>
      <c r="J16" s="1127"/>
      <c r="K16" s="270">
        <v>-215753</v>
      </c>
      <c r="L16" s="270">
        <v>-13614</v>
      </c>
      <c r="M16" s="271">
        <v>-10381</v>
      </c>
      <c r="N16" s="272">
        <v>31.1</v>
      </c>
    </row>
    <row r="17" spans="1:16">
      <c r="A17" s="250"/>
      <c r="B17" s="246"/>
      <c r="C17" s="246"/>
      <c r="D17" s="246"/>
      <c r="E17" s="246"/>
      <c r="F17" s="246"/>
      <c r="G17" s="1125" t="s">
        <v>170</v>
      </c>
      <c r="H17" s="1126"/>
      <c r="I17" s="1126"/>
      <c r="J17" s="1127"/>
      <c r="K17" s="270">
        <v>2418060</v>
      </c>
      <c r="L17" s="270">
        <v>152578</v>
      </c>
      <c r="M17" s="271">
        <v>113031</v>
      </c>
      <c r="N17" s="272">
        <v>35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17" t="s">
        <v>488</v>
      </c>
      <c r="H21" s="1118"/>
      <c r="I21" s="1118"/>
      <c r="J21" s="1119"/>
      <c r="K21" s="282">
        <v>15.08</v>
      </c>
      <c r="L21" s="283">
        <v>10.59</v>
      </c>
      <c r="M21" s="284">
        <v>4.49</v>
      </c>
      <c r="N21" s="251"/>
      <c r="O21" s="285"/>
      <c r="P21" s="281"/>
    </row>
    <row r="22" spans="1:16" s="286" customFormat="1">
      <c r="A22" s="281"/>
      <c r="B22" s="251"/>
      <c r="C22" s="251"/>
      <c r="D22" s="251"/>
      <c r="E22" s="251"/>
      <c r="F22" s="251"/>
      <c r="G22" s="1117" t="s">
        <v>489</v>
      </c>
      <c r="H22" s="1118"/>
      <c r="I22" s="1118"/>
      <c r="J22" s="1119"/>
      <c r="K22" s="287">
        <v>93.7</v>
      </c>
      <c r="L22" s="288">
        <v>95.9</v>
      </c>
      <c r="M22" s="289">
        <v>-2.2000000000000002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20" t="s">
        <v>470</v>
      </c>
      <c r="L30" s="256"/>
      <c r="M30" s="257" t="s">
        <v>471</v>
      </c>
      <c r="N30" s="258"/>
    </row>
    <row r="31" spans="1:16">
      <c r="A31" s="250"/>
      <c r="B31" s="246"/>
      <c r="C31" s="246"/>
      <c r="D31" s="246"/>
      <c r="E31" s="246"/>
      <c r="F31" s="246"/>
      <c r="G31" s="259"/>
      <c r="H31" s="260"/>
      <c r="I31" s="260"/>
      <c r="J31" s="261"/>
      <c r="K31" s="1121"/>
      <c r="L31" s="262" t="s">
        <v>472</v>
      </c>
      <c r="M31" s="263" t="s">
        <v>473</v>
      </c>
      <c r="N31" s="264" t="s">
        <v>474</v>
      </c>
    </row>
    <row r="32" spans="1:16" ht="27" customHeight="1">
      <c r="A32" s="250"/>
      <c r="B32" s="246"/>
      <c r="C32" s="246"/>
      <c r="D32" s="246"/>
      <c r="E32" s="246"/>
      <c r="F32" s="246"/>
      <c r="G32" s="1133" t="s">
        <v>493</v>
      </c>
      <c r="H32" s="1134"/>
      <c r="I32" s="1134"/>
      <c r="J32" s="1135"/>
      <c r="K32" s="296">
        <v>1327239</v>
      </c>
      <c r="L32" s="296">
        <v>83748</v>
      </c>
      <c r="M32" s="297">
        <v>74012</v>
      </c>
      <c r="N32" s="298">
        <v>13.2</v>
      </c>
    </row>
    <row r="33" spans="1:16" ht="13.5" customHeight="1">
      <c r="A33" s="250"/>
      <c r="B33" s="246"/>
      <c r="C33" s="246"/>
      <c r="D33" s="246"/>
      <c r="E33" s="246"/>
      <c r="F33" s="246"/>
      <c r="G33" s="1133" t="s">
        <v>494</v>
      </c>
      <c r="H33" s="1134"/>
      <c r="I33" s="1134"/>
      <c r="J33" s="1135"/>
      <c r="K33" s="296" t="s">
        <v>480</v>
      </c>
      <c r="L33" s="296" t="s">
        <v>480</v>
      </c>
      <c r="M33" s="297" t="s">
        <v>480</v>
      </c>
      <c r="N33" s="298" t="s">
        <v>480</v>
      </c>
    </row>
    <row r="34" spans="1:16" ht="27" customHeight="1">
      <c r="A34" s="250"/>
      <c r="B34" s="246"/>
      <c r="C34" s="246"/>
      <c r="D34" s="246"/>
      <c r="E34" s="246"/>
      <c r="F34" s="246"/>
      <c r="G34" s="1133" t="s">
        <v>495</v>
      </c>
      <c r="H34" s="1134"/>
      <c r="I34" s="1134"/>
      <c r="J34" s="1135"/>
      <c r="K34" s="296" t="s">
        <v>480</v>
      </c>
      <c r="L34" s="296" t="s">
        <v>480</v>
      </c>
      <c r="M34" s="297" t="s">
        <v>480</v>
      </c>
      <c r="N34" s="298" t="s">
        <v>480</v>
      </c>
    </row>
    <row r="35" spans="1:16" ht="27" customHeight="1">
      <c r="A35" s="250"/>
      <c r="B35" s="246"/>
      <c r="C35" s="246"/>
      <c r="D35" s="246"/>
      <c r="E35" s="246"/>
      <c r="F35" s="246"/>
      <c r="G35" s="1133" t="s">
        <v>496</v>
      </c>
      <c r="H35" s="1134"/>
      <c r="I35" s="1134"/>
      <c r="J35" s="1135"/>
      <c r="K35" s="296">
        <v>238353</v>
      </c>
      <c r="L35" s="296">
        <v>15040</v>
      </c>
      <c r="M35" s="297">
        <v>19870</v>
      </c>
      <c r="N35" s="298">
        <v>-24.3</v>
      </c>
    </row>
    <row r="36" spans="1:16" ht="27" customHeight="1">
      <c r="A36" s="250"/>
      <c r="B36" s="246"/>
      <c r="C36" s="246"/>
      <c r="D36" s="246"/>
      <c r="E36" s="246"/>
      <c r="F36" s="246"/>
      <c r="G36" s="1133" t="s">
        <v>497</v>
      </c>
      <c r="H36" s="1134"/>
      <c r="I36" s="1134"/>
      <c r="J36" s="1135"/>
      <c r="K36" s="296">
        <v>12437</v>
      </c>
      <c r="L36" s="296">
        <v>785</v>
      </c>
      <c r="M36" s="297">
        <v>2956</v>
      </c>
      <c r="N36" s="298">
        <v>-73.400000000000006</v>
      </c>
    </row>
    <row r="37" spans="1:16" ht="13.5" customHeight="1">
      <c r="A37" s="250"/>
      <c r="B37" s="246"/>
      <c r="C37" s="246"/>
      <c r="D37" s="246"/>
      <c r="E37" s="246"/>
      <c r="F37" s="246"/>
      <c r="G37" s="1133" t="s">
        <v>498</v>
      </c>
      <c r="H37" s="1134"/>
      <c r="I37" s="1134"/>
      <c r="J37" s="1135"/>
      <c r="K37" s="296">
        <v>44</v>
      </c>
      <c r="L37" s="296">
        <v>3</v>
      </c>
      <c r="M37" s="297">
        <v>1289</v>
      </c>
      <c r="N37" s="298">
        <v>-99.8</v>
      </c>
    </row>
    <row r="38" spans="1:16" ht="27" customHeight="1">
      <c r="A38" s="250"/>
      <c r="B38" s="246"/>
      <c r="C38" s="246"/>
      <c r="D38" s="246"/>
      <c r="E38" s="246"/>
      <c r="F38" s="246"/>
      <c r="G38" s="1136" t="s">
        <v>499</v>
      </c>
      <c r="H38" s="1137"/>
      <c r="I38" s="1137"/>
      <c r="J38" s="1138"/>
      <c r="K38" s="299">
        <v>29</v>
      </c>
      <c r="L38" s="299">
        <v>2</v>
      </c>
      <c r="M38" s="300">
        <v>3</v>
      </c>
      <c r="N38" s="301">
        <v>-33.299999999999997</v>
      </c>
      <c r="O38" s="295"/>
    </row>
    <row r="39" spans="1:16">
      <c r="A39" s="250"/>
      <c r="B39" s="246"/>
      <c r="C39" s="246"/>
      <c r="D39" s="246"/>
      <c r="E39" s="246"/>
      <c r="F39" s="246"/>
      <c r="G39" s="1136" t="s">
        <v>500</v>
      </c>
      <c r="H39" s="1137"/>
      <c r="I39" s="1137"/>
      <c r="J39" s="1138"/>
      <c r="K39" s="302">
        <v>-14054</v>
      </c>
      <c r="L39" s="302">
        <v>-887</v>
      </c>
      <c r="M39" s="303">
        <v>-3576</v>
      </c>
      <c r="N39" s="304">
        <v>-75.2</v>
      </c>
      <c r="O39" s="295"/>
    </row>
    <row r="40" spans="1:16" ht="27" customHeight="1">
      <c r="A40" s="250"/>
      <c r="B40" s="246"/>
      <c r="C40" s="246"/>
      <c r="D40" s="246"/>
      <c r="E40" s="246"/>
      <c r="F40" s="246"/>
      <c r="G40" s="1133" t="s">
        <v>501</v>
      </c>
      <c r="H40" s="1134"/>
      <c r="I40" s="1134"/>
      <c r="J40" s="1135"/>
      <c r="K40" s="302">
        <v>-1155085</v>
      </c>
      <c r="L40" s="302">
        <v>-72885</v>
      </c>
      <c r="M40" s="303">
        <v>-65861</v>
      </c>
      <c r="N40" s="304">
        <v>10.7</v>
      </c>
      <c r="O40" s="295"/>
    </row>
    <row r="41" spans="1:16">
      <c r="A41" s="250"/>
      <c r="B41" s="246"/>
      <c r="C41" s="246"/>
      <c r="D41" s="246"/>
      <c r="E41" s="246"/>
      <c r="F41" s="246"/>
      <c r="G41" s="1139" t="s">
        <v>281</v>
      </c>
      <c r="H41" s="1140"/>
      <c r="I41" s="1140"/>
      <c r="J41" s="1141"/>
      <c r="K41" s="296">
        <v>408963</v>
      </c>
      <c r="L41" s="302">
        <v>25805</v>
      </c>
      <c r="M41" s="303">
        <v>28693</v>
      </c>
      <c r="N41" s="304">
        <v>-10.1</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28" t="s">
        <v>470</v>
      </c>
      <c r="J49" s="1130" t="s">
        <v>505</v>
      </c>
      <c r="K49" s="1131"/>
      <c r="L49" s="1131"/>
      <c r="M49" s="1131"/>
      <c r="N49" s="1132"/>
    </row>
    <row r="50" spans="1:14">
      <c r="A50" s="250"/>
      <c r="B50" s="246"/>
      <c r="C50" s="246"/>
      <c r="D50" s="246"/>
      <c r="E50" s="246"/>
      <c r="F50" s="246"/>
      <c r="G50" s="314"/>
      <c r="H50" s="315"/>
      <c r="I50" s="1129"/>
      <c r="J50" s="316" t="s">
        <v>506</v>
      </c>
      <c r="K50" s="317" t="s">
        <v>507</v>
      </c>
      <c r="L50" s="318" t="s">
        <v>508</v>
      </c>
      <c r="M50" s="319" t="s">
        <v>509</v>
      </c>
      <c r="N50" s="320" t="s">
        <v>510</v>
      </c>
    </row>
    <row r="51" spans="1:14">
      <c r="A51" s="250"/>
      <c r="B51" s="246"/>
      <c r="C51" s="246"/>
      <c r="D51" s="246"/>
      <c r="E51" s="246"/>
      <c r="F51" s="246"/>
      <c r="G51" s="312" t="s">
        <v>511</v>
      </c>
      <c r="H51" s="313"/>
      <c r="I51" s="321">
        <v>3610288</v>
      </c>
      <c r="J51" s="322">
        <v>209389</v>
      </c>
      <c r="K51" s="323">
        <v>30.6</v>
      </c>
      <c r="L51" s="324">
        <v>79181</v>
      </c>
      <c r="M51" s="325">
        <v>-12.8</v>
      </c>
      <c r="N51" s="326">
        <v>43.4</v>
      </c>
    </row>
    <row r="52" spans="1:14">
      <c r="A52" s="250"/>
      <c r="B52" s="246"/>
      <c r="C52" s="246"/>
      <c r="D52" s="246"/>
      <c r="E52" s="246"/>
      <c r="F52" s="246"/>
      <c r="G52" s="327"/>
      <c r="H52" s="328" t="s">
        <v>512</v>
      </c>
      <c r="I52" s="329">
        <v>2457393</v>
      </c>
      <c r="J52" s="330">
        <v>142524</v>
      </c>
      <c r="K52" s="331">
        <v>58.1</v>
      </c>
      <c r="L52" s="332">
        <v>40448</v>
      </c>
      <c r="M52" s="333">
        <v>-14</v>
      </c>
      <c r="N52" s="334">
        <v>72.099999999999994</v>
      </c>
    </row>
    <row r="53" spans="1:14">
      <c r="A53" s="250"/>
      <c r="B53" s="246"/>
      <c r="C53" s="246"/>
      <c r="D53" s="246"/>
      <c r="E53" s="246"/>
      <c r="F53" s="246"/>
      <c r="G53" s="312" t="s">
        <v>513</v>
      </c>
      <c r="H53" s="313"/>
      <c r="I53" s="321">
        <v>2203165</v>
      </c>
      <c r="J53" s="322">
        <v>129743</v>
      </c>
      <c r="K53" s="323">
        <v>-38</v>
      </c>
      <c r="L53" s="324">
        <v>118124</v>
      </c>
      <c r="M53" s="325">
        <v>49.2</v>
      </c>
      <c r="N53" s="326">
        <v>-87.2</v>
      </c>
    </row>
    <row r="54" spans="1:14">
      <c r="A54" s="250"/>
      <c r="B54" s="246"/>
      <c r="C54" s="246"/>
      <c r="D54" s="246"/>
      <c r="E54" s="246"/>
      <c r="F54" s="246"/>
      <c r="G54" s="327"/>
      <c r="H54" s="328" t="s">
        <v>512</v>
      </c>
      <c r="I54" s="329">
        <v>1186637</v>
      </c>
      <c r="J54" s="330">
        <v>69880</v>
      </c>
      <c r="K54" s="331">
        <v>-51</v>
      </c>
      <c r="L54" s="332">
        <v>54614</v>
      </c>
      <c r="M54" s="333">
        <v>35</v>
      </c>
      <c r="N54" s="334">
        <v>-86</v>
      </c>
    </row>
    <row r="55" spans="1:14">
      <c r="A55" s="250"/>
      <c r="B55" s="246"/>
      <c r="C55" s="246"/>
      <c r="D55" s="246"/>
      <c r="E55" s="246"/>
      <c r="F55" s="246"/>
      <c r="G55" s="312" t="s">
        <v>514</v>
      </c>
      <c r="H55" s="313"/>
      <c r="I55" s="321">
        <v>3400802</v>
      </c>
      <c r="J55" s="322">
        <v>205127</v>
      </c>
      <c r="K55" s="323">
        <v>58.1</v>
      </c>
      <c r="L55" s="324">
        <v>101693</v>
      </c>
      <c r="M55" s="325">
        <v>-13.9</v>
      </c>
      <c r="N55" s="326">
        <v>72</v>
      </c>
    </row>
    <row r="56" spans="1:14">
      <c r="A56" s="250"/>
      <c r="B56" s="246"/>
      <c r="C56" s="246"/>
      <c r="D56" s="246"/>
      <c r="E56" s="246"/>
      <c r="F56" s="246"/>
      <c r="G56" s="327"/>
      <c r="H56" s="328" t="s">
        <v>512</v>
      </c>
      <c r="I56" s="329">
        <v>2244449</v>
      </c>
      <c r="J56" s="330">
        <v>135379</v>
      </c>
      <c r="K56" s="331">
        <v>93.7</v>
      </c>
      <c r="L56" s="332">
        <v>51066</v>
      </c>
      <c r="M56" s="333">
        <v>-6.5</v>
      </c>
      <c r="N56" s="334">
        <v>100.2</v>
      </c>
    </row>
    <row r="57" spans="1:14">
      <c r="A57" s="250"/>
      <c r="B57" s="246"/>
      <c r="C57" s="246"/>
      <c r="D57" s="246"/>
      <c r="E57" s="246"/>
      <c r="F57" s="246"/>
      <c r="G57" s="312" t="s">
        <v>515</v>
      </c>
      <c r="H57" s="313"/>
      <c r="I57" s="321">
        <v>2277671</v>
      </c>
      <c r="J57" s="322">
        <v>140858</v>
      </c>
      <c r="K57" s="323">
        <v>-31.3</v>
      </c>
      <c r="L57" s="324">
        <v>96635</v>
      </c>
      <c r="M57" s="325">
        <v>-5</v>
      </c>
      <c r="N57" s="326">
        <v>-26.3</v>
      </c>
    </row>
    <row r="58" spans="1:14">
      <c r="A58" s="250"/>
      <c r="B58" s="246"/>
      <c r="C58" s="246"/>
      <c r="D58" s="246"/>
      <c r="E58" s="246"/>
      <c r="F58" s="246"/>
      <c r="G58" s="327"/>
      <c r="H58" s="328" t="s">
        <v>512</v>
      </c>
      <c r="I58" s="329">
        <v>986946</v>
      </c>
      <c r="J58" s="330">
        <v>61036</v>
      </c>
      <c r="K58" s="331">
        <v>-54.9</v>
      </c>
      <c r="L58" s="332">
        <v>44408</v>
      </c>
      <c r="M58" s="333">
        <v>-13</v>
      </c>
      <c r="N58" s="334">
        <v>-41.9</v>
      </c>
    </row>
    <row r="59" spans="1:14">
      <c r="A59" s="250"/>
      <c r="B59" s="246"/>
      <c r="C59" s="246"/>
      <c r="D59" s="246"/>
      <c r="E59" s="246"/>
      <c r="F59" s="246"/>
      <c r="G59" s="312" t="s">
        <v>516</v>
      </c>
      <c r="H59" s="313"/>
      <c r="I59" s="321">
        <v>2122443</v>
      </c>
      <c r="J59" s="322">
        <v>133925</v>
      </c>
      <c r="K59" s="323">
        <v>-4.9000000000000004</v>
      </c>
      <c r="L59" s="324">
        <v>97062</v>
      </c>
      <c r="M59" s="325">
        <v>0.4</v>
      </c>
      <c r="N59" s="326">
        <v>-5.3</v>
      </c>
    </row>
    <row r="60" spans="1:14">
      <c r="A60" s="250"/>
      <c r="B60" s="246"/>
      <c r="C60" s="246"/>
      <c r="D60" s="246"/>
      <c r="E60" s="246"/>
      <c r="F60" s="246"/>
      <c r="G60" s="327"/>
      <c r="H60" s="328" t="s">
        <v>512</v>
      </c>
      <c r="I60" s="335">
        <v>1361985</v>
      </c>
      <c r="J60" s="330">
        <v>85940</v>
      </c>
      <c r="K60" s="331">
        <v>40.799999999999997</v>
      </c>
      <c r="L60" s="332">
        <v>50112</v>
      </c>
      <c r="M60" s="333">
        <v>12.8</v>
      </c>
      <c r="N60" s="334">
        <v>28</v>
      </c>
    </row>
    <row r="61" spans="1:14">
      <c r="A61" s="250"/>
      <c r="B61" s="246"/>
      <c r="C61" s="246"/>
      <c r="D61" s="246"/>
      <c r="E61" s="246"/>
      <c r="F61" s="246"/>
      <c r="G61" s="312" t="s">
        <v>517</v>
      </c>
      <c r="H61" s="336"/>
      <c r="I61" s="337">
        <v>2722874</v>
      </c>
      <c r="J61" s="338">
        <v>163808</v>
      </c>
      <c r="K61" s="339">
        <v>2.9</v>
      </c>
      <c r="L61" s="340">
        <v>98539</v>
      </c>
      <c r="M61" s="341">
        <v>3.6</v>
      </c>
      <c r="N61" s="326">
        <v>-0.7</v>
      </c>
    </row>
    <row r="62" spans="1:14">
      <c r="A62" s="250"/>
      <c r="B62" s="246"/>
      <c r="C62" s="246"/>
      <c r="D62" s="246"/>
      <c r="E62" s="246"/>
      <c r="F62" s="246"/>
      <c r="G62" s="327"/>
      <c r="H62" s="328" t="s">
        <v>512</v>
      </c>
      <c r="I62" s="329">
        <v>1647482</v>
      </c>
      <c r="J62" s="330">
        <v>98952</v>
      </c>
      <c r="K62" s="331">
        <v>17.3</v>
      </c>
      <c r="L62" s="332">
        <v>48130</v>
      </c>
      <c r="M62" s="333">
        <v>2.9</v>
      </c>
      <c r="N62" s="334">
        <v>14.4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2" t="s">
        <v>3</v>
      </c>
      <c r="D47" s="1142"/>
      <c r="E47" s="1143"/>
      <c r="F47" s="11">
        <v>16.059999999999999</v>
      </c>
      <c r="G47" s="12">
        <v>17.84</v>
      </c>
      <c r="H47" s="12">
        <v>16.329999999999998</v>
      </c>
      <c r="I47" s="12">
        <v>15.82</v>
      </c>
      <c r="J47" s="13">
        <v>6.8</v>
      </c>
    </row>
    <row r="48" spans="2:10" ht="57.75" customHeight="1">
      <c r="B48" s="14"/>
      <c r="C48" s="1144" t="s">
        <v>4</v>
      </c>
      <c r="D48" s="1144"/>
      <c r="E48" s="1145"/>
      <c r="F48" s="15">
        <v>4.83</v>
      </c>
      <c r="G48" s="16">
        <v>4.28</v>
      </c>
      <c r="H48" s="16">
        <v>4.3600000000000003</v>
      </c>
      <c r="I48" s="16">
        <v>3.61</v>
      </c>
      <c r="J48" s="17">
        <v>4.6500000000000004</v>
      </c>
    </row>
    <row r="49" spans="2:10" ht="57.75" customHeight="1" thickBot="1">
      <c r="B49" s="18"/>
      <c r="C49" s="1146" t="s">
        <v>5</v>
      </c>
      <c r="D49" s="1146"/>
      <c r="E49" s="1147"/>
      <c r="F49" s="19" t="s">
        <v>524</v>
      </c>
      <c r="G49" s="20" t="s">
        <v>525</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4" t="s">
        <v>529</v>
      </c>
      <c r="D34" s="1154"/>
      <c r="E34" s="1155"/>
      <c r="F34" s="32">
        <v>6.49</v>
      </c>
      <c r="G34" s="33">
        <v>6.94</v>
      </c>
      <c r="H34" s="33">
        <v>8.18</v>
      </c>
      <c r="I34" s="33">
        <v>8.6300000000000008</v>
      </c>
      <c r="J34" s="34">
        <v>10.01</v>
      </c>
      <c r="K34" s="22"/>
      <c r="L34" s="22"/>
      <c r="M34" s="22"/>
      <c r="N34" s="22"/>
      <c r="O34" s="22"/>
      <c r="P34" s="22"/>
    </row>
    <row r="35" spans="1:16" ht="39" customHeight="1">
      <c r="A35" s="22"/>
      <c r="B35" s="35"/>
      <c r="C35" s="1148" t="s">
        <v>530</v>
      </c>
      <c r="D35" s="1149"/>
      <c r="E35" s="1150"/>
      <c r="F35" s="36">
        <v>4.7699999999999996</v>
      </c>
      <c r="G35" s="37">
        <v>4.21</v>
      </c>
      <c r="H35" s="37">
        <v>4.29</v>
      </c>
      <c r="I35" s="37">
        <v>3.54</v>
      </c>
      <c r="J35" s="38">
        <v>4.58</v>
      </c>
      <c r="K35" s="22"/>
      <c r="L35" s="22"/>
      <c r="M35" s="22"/>
      <c r="N35" s="22"/>
      <c r="O35" s="22"/>
      <c r="P35" s="22"/>
    </row>
    <row r="36" spans="1:16" ht="39" customHeight="1">
      <c r="A36" s="22"/>
      <c r="B36" s="35"/>
      <c r="C36" s="1148" t="s">
        <v>531</v>
      </c>
      <c r="D36" s="1149"/>
      <c r="E36" s="1150"/>
      <c r="F36" s="36">
        <v>1.69</v>
      </c>
      <c r="G36" s="37">
        <v>1.88</v>
      </c>
      <c r="H36" s="37">
        <v>2.1</v>
      </c>
      <c r="I36" s="37">
        <v>2.29</v>
      </c>
      <c r="J36" s="38">
        <v>2.39</v>
      </c>
      <c r="K36" s="22"/>
      <c r="L36" s="22"/>
      <c r="M36" s="22"/>
      <c r="N36" s="22"/>
      <c r="O36" s="22"/>
      <c r="P36" s="22"/>
    </row>
    <row r="37" spans="1:16" ht="39" customHeight="1">
      <c r="A37" s="22"/>
      <c r="B37" s="35"/>
      <c r="C37" s="1148" t="s">
        <v>532</v>
      </c>
      <c r="D37" s="1149"/>
      <c r="E37" s="1150"/>
      <c r="F37" s="36">
        <v>0.46</v>
      </c>
      <c r="G37" s="37">
        <v>0.94</v>
      </c>
      <c r="H37" s="37">
        <v>0.98</v>
      </c>
      <c r="I37" s="37">
        <v>0.96</v>
      </c>
      <c r="J37" s="38">
        <v>1.82</v>
      </c>
      <c r="K37" s="22"/>
      <c r="L37" s="22"/>
      <c r="M37" s="22"/>
      <c r="N37" s="22"/>
      <c r="O37" s="22"/>
      <c r="P37" s="22"/>
    </row>
    <row r="38" spans="1:16" ht="39" customHeight="1">
      <c r="A38" s="22"/>
      <c r="B38" s="35"/>
      <c r="C38" s="1148" t="s">
        <v>533</v>
      </c>
      <c r="D38" s="1149"/>
      <c r="E38" s="1150"/>
      <c r="F38" s="36">
        <v>0.93</v>
      </c>
      <c r="G38" s="37">
        <v>1.74</v>
      </c>
      <c r="H38" s="37">
        <v>2.0299999999999998</v>
      </c>
      <c r="I38" s="37">
        <v>1.56</v>
      </c>
      <c r="J38" s="38">
        <v>0.71</v>
      </c>
      <c r="K38" s="22"/>
      <c r="L38" s="22"/>
      <c r="M38" s="22"/>
      <c r="N38" s="22"/>
      <c r="O38" s="22"/>
      <c r="P38" s="22"/>
    </row>
    <row r="39" spans="1:16" ht="39" customHeight="1">
      <c r="A39" s="22"/>
      <c r="B39" s="35"/>
      <c r="C39" s="1148" t="s">
        <v>534</v>
      </c>
      <c r="D39" s="1149"/>
      <c r="E39" s="1150"/>
      <c r="F39" s="36">
        <v>7.0000000000000007E-2</v>
      </c>
      <c r="G39" s="37">
        <v>0.09</v>
      </c>
      <c r="H39" s="37">
        <v>0.12</v>
      </c>
      <c r="I39" s="37">
        <v>0.12</v>
      </c>
      <c r="J39" s="38">
        <v>0.13</v>
      </c>
      <c r="K39" s="22"/>
      <c r="L39" s="22"/>
      <c r="M39" s="22"/>
      <c r="N39" s="22"/>
      <c r="O39" s="22"/>
      <c r="P39" s="22"/>
    </row>
    <row r="40" spans="1:16" ht="39" customHeight="1">
      <c r="A40" s="22"/>
      <c r="B40" s="35"/>
      <c r="C40" s="1148" t="s">
        <v>535</v>
      </c>
      <c r="D40" s="1149"/>
      <c r="E40" s="1150"/>
      <c r="F40" s="36">
        <v>0.05</v>
      </c>
      <c r="G40" s="37">
        <v>0.05</v>
      </c>
      <c r="H40" s="37">
        <v>0.06</v>
      </c>
      <c r="I40" s="37">
        <v>0.06</v>
      </c>
      <c r="J40" s="38">
        <v>0.06</v>
      </c>
      <c r="K40" s="22"/>
      <c r="L40" s="22"/>
      <c r="M40" s="22"/>
      <c r="N40" s="22"/>
      <c r="O40" s="22"/>
      <c r="P40" s="22"/>
    </row>
    <row r="41" spans="1:16" ht="39" customHeight="1">
      <c r="A41" s="22"/>
      <c r="B41" s="35"/>
      <c r="C41" s="1148" t="s">
        <v>536</v>
      </c>
      <c r="D41" s="1149"/>
      <c r="E41" s="1150"/>
      <c r="F41" s="36">
        <v>0.03</v>
      </c>
      <c r="G41" s="37">
        <v>0.03</v>
      </c>
      <c r="H41" s="37">
        <v>0.04</v>
      </c>
      <c r="I41" s="37">
        <v>0.04</v>
      </c>
      <c r="J41" s="38">
        <v>0.05</v>
      </c>
      <c r="K41" s="22"/>
      <c r="L41" s="22"/>
      <c r="M41" s="22"/>
      <c r="N41" s="22"/>
      <c r="O41" s="22"/>
      <c r="P41" s="22"/>
    </row>
    <row r="42" spans="1:16" ht="39" customHeight="1">
      <c r="A42" s="22"/>
      <c r="B42" s="39"/>
      <c r="C42" s="1148" t="s">
        <v>537</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538</v>
      </c>
      <c r="D43" s="1152"/>
      <c r="E43" s="1153"/>
      <c r="F43" s="41">
        <v>0.03</v>
      </c>
      <c r="G43" s="42">
        <v>0.03</v>
      </c>
      <c r="H43" s="42">
        <v>0.11</v>
      </c>
      <c r="I43" s="42">
        <v>0.15</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4" t="s">
        <v>11</v>
      </c>
      <c r="C45" s="1165"/>
      <c r="D45" s="58"/>
      <c r="E45" s="1170" t="s">
        <v>12</v>
      </c>
      <c r="F45" s="1170"/>
      <c r="G45" s="1170"/>
      <c r="H45" s="1170"/>
      <c r="I45" s="1170"/>
      <c r="J45" s="1171"/>
      <c r="K45" s="59">
        <v>1674</v>
      </c>
      <c r="L45" s="60">
        <v>1612</v>
      </c>
      <c r="M45" s="60">
        <v>1539</v>
      </c>
      <c r="N45" s="60">
        <v>1434</v>
      </c>
      <c r="O45" s="61">
        <v>1327</v>
      </c>
      <c r="P45" s="48"/>
      <c r="Q45" s="48"/>
      <c r="R45" s="48"/>
      <c r="S45" s="48"/>
      <c r="T45" s="48"/>
      <c r="U45" s="48"/>
    </row>
    <row r="46" spans="1:21" ht="30.75" customHeight="1">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c r="A48" s="48"/>
      <c r="B48" s="1166"/>
      <c r="C48" s="1167"/>
      <c r="D48" s="62"/>
      <c r="E48" s="1158" t="s">
        <v>15</v>
      </c>
      <c r="F48" s="1158"/>
      <c r="G48" s="1158"/>
      <c r="H48" s="1158"/>
      <c r="I48" s="1158"/>
      <c r="J48" s="1159"/>
      <c r="K48" s="63">
        <v>166</v>
      </c>
      <c r="L48" s="64">
        <v>164</v>
      </c>
      <c r="M48" s="64">
        <v>190</v>
      </c>
      <c r="N48" s="64">
        <v>226</v>
      </c>
      <c r="O48" s="65">
        <v>238</v>
      </c>
      <c r="P48" s="48"/>
      <c r="Q48" s="48"/>
      <c r="R48" s="48"/>
      <c r="S48" s="48"/>
      <c r="T48" s="48"/>
      <c r="U48" s="48"/>
    </row>
    <row r="49" spans="1:21" ht="30.75" customHeight="1">
      <c r="A49" s="48"/>
      <c r="B49" s="1166"/>
      <c r="C49" s="1167"/>
      <c r="D49" s="62"/>
      <c r="E49" s="1158" t="s">
        <v>16</v>
      </c>
      <c r="F49" s="1158"/>
      <c r="G49" s="1158"/>
      <c r="H49" s="1158"/>
      <c r="I49" s="1158"/>
      <c r="J49" s="1159"/>
      <c r="K49" s="63">
        <v>0</v>
      </c>
      <c r="L49" s="64">
        <v>0</v>
      </c>
      <c r="M49" s="64" t="s">
        <v>480</v>
      </c>
      <c r="N49" s="64">
        <v>39</v>
      </c>
      <c r="O49" s="65">
        <v>12</v>
      </c>
      <c r="P49" s="48"/>
      <c r="Q49" s="48"/>
      <c r="R49" s="48"/>
      <c r="S49" s="48"/>
      <c r="T49" s="48"/>
      <c r="U49" s="48"/>
    </row>
    <row r="50" spans="1:21" ht="30.75" customHeight="1">
      <c r="A50" s="48"/>
      <c r="B50" s="1166"/>
      <c r="C50" s="1167"/>
      <c r="D50" s="62"/>
      <c r="E50" s="1158" t="s">
        <v>17</v>
      </c>
      <c r="F50" s="1158"/>
      <c r="G50" s="1158"/>
      <c r="H50" s="1158"/>
      <c r="I50" s="1158"/>
      <c r="J50" s="1159"/>
      <c r="K50" s="63">
        <v>45</v>
      </c>
      <c r="L50" s="64">
        <v>45</v>
      </c>
      <c r="M50" s="64">
        <v>7</v>
      </c>
      <c r="N50" s="64">
        <v>0</v>
      </c>
      <c r="O50" s="65">
        <v>0</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1306</v>
      </c>
      <c r="L52" s="64">
        <v>1281</v>
      </c>
      <c r="M52" s="64">
        <v>1308</v>
      </c>
      <c r="N52" s="64">
        <v>1244</v>
      </c>
      <c r="O52" s="65">
        <v>1169</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579</v>
      </c>
      <c r="L53" s="69">
        <v>540</v>
      </c>
      <c r="M53" s="69">
        <v>428</v>
      </c>
      <c r="N53" s="69">
        <v>455</v>
      </c>
      <c r="O53" s="70">
        <v>408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2" t="s">
        <v>24</v>
      </c>
      <c r="C41" s="1173"/>
      <c r="D41" s="81"/>
      <c r="E41" s="1178" t="s">
        <v>25</v>
      </c>
      <c r="F41" s="1178"/>
      <c r="G41" s="1178"/>
      <c r="H41" s="1179"/>
      <c r="I41" s="82">
        <v>11313</v>
      </c>
      <c r="J41" s="83">
        <v>10336</v>
      </c>
      <c r="K41" s="83">
        <v>9709</v>
      </c>
      <c r="L41" s="83">
        <v>8975</v>
      </c>
      <c r="M41" s="84">
        <v>9087</v>
      </c>
    </row>
    <row r="42" spans="2:13" ht="27.75" customHeight="1">
      <c r="B42" s="1174"/>
      <c r="C42" s="1175"/>
      <c r="D42" s="85"/>
      <c r="E42" s="1180" t="s">
        <v>26</v>
      </c>
      <c r="F42" s="1180"/>
      <c r="G42" s="1180"/>
      <c r="H42" s="1181"/>
      <c r="I42" s="86">
        <v>51</v>
      </c>
      <c r="J42" s="87">
        <v>7</v>
      </c>
      <c r="K42" s="87" t="s">
        <v>480</v>
      </c>
      <c r="L42" s="87" t="s">
        <v>480</v>
      </c>
      <c r="M42" s="88" t="s">
        <v>480</v>
      </c>
    </row>
    <row r="43" spans="2:13" ht="27.75" customHeight="1">
      <c r="B43" s="1174"/>
      <c r="C43" s="1175"/>
      <c r="D43" s="85"/>
      <c r="E43" s="1180" t="s">
        <v>27</v>
      </c>
      <c r="F43" s="1180"/>
      <c r="G43" s="1180"/>
      <c r="H43" s="1181"/>
      <c r="I43" s="86">
        <v>2702</v>
      </c>
      <c r="J43" s="87">
        <v>2411</v>
      </c>
      <c r="K43" s="87">
        <v>2343</v>
      </c>
      <c r="L43" s="87">
        <v>2668</v>
      </c>
      <c r="M43" s="88">
        <v>2904</v>
      </c>
    </row>
    <row r="44" spans="2:13" ht="27.75" customHeight="1">
      <c r="B44" s="1174"/>
      <c r="C44" s="1175"/>
      <c r="D44" s="85"/>
      <c r="E44" s="1180" t="s">
        <v>28</v>
      </c>
      <c r="F44" s="1180"/>
      <c r="G44" s="1180"/>
      <c r="H44" s="1181"/>
      <c r="I44" s="86" t="s">
        <v>480</v>
      </c>
      <c r="J44" s="87" t="s">
        <v>480</v>
      </c>
      <c r="K44" s="87">
        <v>319</v>
      </c>
      <c r="L44" s="87">
        <v>274</v>
      </c>
      <c r="M44" s="88">
        <v>227</v>
      </c>
    </row>
    <row r="45" spans="2:13" ht="27.75" customHeight="1">
      <c r="B45" s="1174"/>
      <c r="C45" s="1175"/>
      <c r="D45" s="85"/>
      <c r="E45" s="1180" t="s">
        <v>29</v>
      </c>
      <c r="F45" s="1180"/>
      <c r="G45" s="1180"/>
      <c r="H45" s="1181"/>
      <c r="I45" s="86">
        <v>3019</v>
      </c>
      <c r="J45" s="87">
        <v>3136</v>
      </c>
      <c r="K45" s="87">
        <v>2287</v>
      </c>
      <c r="L45" s="87">
        <v>1991</v>
      </c>
      <c r="M45" s="88">
        <v>2196</v>
      </c>
    </row>
    <row r="46" spans="2:13" ht="27.75" customHeight="1">
      <c r="B46" s="1174"/>
      <c r="C46" s="1175"/>
      <c r="D46" s="89"/>
      <c r="E46" s="1180" t="s">
        <v>30</v>
      </c>
      <c r="F46" s="1180"/>
      <c r="G46" s="1180"/>
      <c r="H46" s="1181"/>
      <c r="I46" s="86" t="s">
        <v>480</v>
      </c>
      <c r="J46" s="87" t="s">
        <v>480</v>
      </c>
      <c r="K46" s="87" t="s">
        <v>480</v>
      </c>
      <c r="L46" s="87" t="s">
        <v>480</v>
      </c>
      <c r="M46" s="88" t="s">
        <v>480</v>
      </c>
    </row>
    <row r="47" spans="2:13" ht="27.75" customHeight="1">
      <c r="B47" s="1174"/>
      <c r="C47" s="1175"/>
      <c r="D47" s="90"/>
      <c r="E47" s="1182" t="s">
        <v>31</v>
      </c>
      <c r="F47" s="1183"/>
      <c r="G47" s="1183"/>
      <c r="H47" s="1184"/>
      <c r="I47" s="86" t="s">
        <v>480</v>
      </c>
      <c r="J47" s="87" t="s">
        <v>480</v>
      </c>
      <c r="K47" s="87" t="s">
        <v>480</v>
      </c>
      <c r="L47" s="87" t="s">
        <v>480</v>
      </c>
      <c r="M47" s="88" t="s">
        <v>480</v>
      </c>
    </row>
    <row r="48" spans="2:13" ht="27.75" customHeight="1">
      <c r="B48" s="1174"/>
      <c r="C48" s="1175"/>
      <c r="D48" s="85"/>
      <c r="E48" s="1180" t="s">
        <v>32</v>
      </c>
      <c r="F48" s="1180"/>
      <c r="G48" s="1180"/>
      <c r="H48" s="1181"/>
      <c r="I48" s="86" t="s">
        <v>480</v>
      </c>
      <c r="J48" s="87" t="s">
        <v>480</v>
      </c>
      <c r="K48" s="87" t="s">
        <v>480</v>
      </c>
      <c r="L48" s="87" t="s">
        <v>480</v>
      </c>
      <c r="M48" s="88" t="s">
        <v>480</v>
      </c>
    </row>
    <row r="49" spans="2:13" ht="27.75" customHeight="1">
      <c r="B49" s="1176"/>
      <c r="C49" s="1177"/>
      <c r="D49" s="85"/>
      <c r="E49" s="1180" t="s">
        <v>33</v>
      </c>
      <c r="F49" s="1180"/>
      <c r="G49" s="1180"/>
      <c r="H49" s="1181"/>
      <c r="I49" s="86" t="s">
        <v>480</v>
      </c>
      <c r="J49" s="87" t="s">
        <v>480</v>
      </c>
      <c r="K49" s="87" t="s">
        <v>480</v>
      </c>
      <c r="L49" s="87" t="s">
        <v>480</v>
      </c>
      <c r="M49" s="88" t="s">
        <v>480</v>
      </c>
    </row>
    <row r="50" spans="2:13" ht="27.75" customHeight="1">
      <c r="B50" s="1185" t="s">
        <v>34</v>
      </c>
      <c r="C50" s="1186"/>
      <c r="D50" s="91"/>
      <c r="E50" s="1180" t="s">
        <v>35</v>
      </c>
      <c r="F50" s="1180"/>
      <c r="G50" s="1180"/>
      <c r="H50" s="1181"/>
      <c r="I50" s="86">
        <v>3164</v>
      </c>
      <c r="J50" s="87">
        <v>3366</v>
      </c>
      <c r="K50" s="87">
        <v>2482</v>
      </c>
      <c r="L50" s="87">
        <v>2680</v>
      </c>
      <c r="M50" s="88">
        <v>1898</v>
      </c>
    </row>
    <row r="51" spans="2:13" ht="27.75" customHeight="1">
      <c r="B51" s="1174"/>
      <c r="C51" s="1175"/>
      <c r="D51" s="85"/>
      <c r="E51" s="1180" t="s">
        <v>36</v>
      </c>
      <c r="F51" s="1180"/>
      <c r="G51" s="1180"/>
      <c r="H51" s="1181"/>
      <c r="I51" s="86">
        <v>272</v>
      </c>
      <c r="J51" s="87">
        <v>234</v>
      </c>
      <c r="K51" s="87">
        <v>179</v>
      </c>
      <c r="L51" s="87">
        <v>104</v>
      </c>
      <c r="M51" s="88">
        <v>42</v>
      </c>
    </row>
    <row r="52" spans="2:13" ht="27.75" customHeight="1">
      <c r="B52" s="1176"/>
      <c r="C52" s="1177"/>
      <c r="D52" s="85"/>
      <c r="E52" s="1180" t="s">
        <v>37</v>
      </c>
      <c r="F52" s="1180"/>
      <c r="G52" s="1180"/>
      <c r="H52" s="1181"/>
      <c r="I52" s="86">
        <v>9399</v>
      </c>
      <c r="J52" s="87">
        <v>9055</v>
      </c>
      <c r="K52" s="87">
        <v>9574</v>
      </c>
      <c r="L52" s="87">
        <v>9153</v>
      </c>
      <c r="M52" s="88">
        <v>9329</v>
      </c>
    </row>
    <row r="53" spans="2:13" ht="27.75" customHeight="1" thickBot="1">
      <c r="B53" s="1187" t="s">
        <v>21</v>
      </c>
      <c r="C53" s="1188"/>
      <c r="D53" s="92"/>
      <c r="E53" s="1189" t="s">
        <v>38</v>
      </c>
      <c r="F53" s="1189"/>
      <c r="G53" s="1189"/>
      <c r="H53" s="1190"/>
      <c r="I53" s="93">
        <v>4250</v>
      </c>
      <c r="J53" s="94">
        <v>3236</v>
      </c>
      <c r="K53" s="94">
        <v>2423</v>
      </c>
      <c r="L53" s="94">
        <v>1971</v>
      </c>
      <c r="M53" s="95">
        <v>3146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209389</v>
      </c>
      <c r="E3" s="118"/>
      <c r="F3" s="119">
        <v>79181</v>
      </c>
      <c r="G3" s="120"/>
      <c r="H3" s="121"/>
    </row>
    <row r="4" spans="1:8">
      <c r="A4" s="122"/>
      <c r="B4" s="123"/>
      <c r="C4" s="124"/>
      <c r="D4" s="125">
        <v>142524</v>
      </c>
      <c r="E4" s="126"/>
      <c r="F4" s="127">
        <v>40448</v>
      </c>
      <c r="G4" s="128"/>
      <c r="H4" s="129"/>
    </row>
    <row r="5" spans="1:8">
      <c r="A5" s="110" t="s">
        <v>513</v>
      </c>
      <c r="B5" s="115"/>
      <c r="C5" s="116"/>
      <c r="D5" s="117">
        <v>129743</v>
      </c>
      <c r="E5" s="118"/>
      <c r="F5" s="119">
        <v>118124</v>
      </c>
      <c r="G5" s="120"/>
      <c r="H5" s="121"/>
    </row>
    <row r="6" spans="1:8">
      <c r="A6" s="122"/>
      <c r="B6" s="123"/>
      <c r="C6" s="124"/>
      <c r="D6" s="125">
        <v>69880</v>
      </c>
      <c r="E6" s="126"/>
      <c r="F6" s="127">
        <v>54614</v>
      </c>
      <c r="G6" s="128"/>
      <c r="H6" s="129"/>
    </row>
    <row r="7" spans="1:8">
      <c r="A7" s="110" t="s">
        <v>514</v>
      </c>
      <c r="B7" s="115"/>
      <c r="C7" s="116"/>
      <c r="D7" s="117">
        <v>205127</v>
      </c>
      <c r="E7" s="118"/>
      <c r="F7" s="119">
        <v>101693</v>
      </c>
      <c r="G7" s="120"/>
      <c r="H7" s="121"/>
    </row>
    <row r="8" spans="1:8">
      <c r="A8" s="122"/>
      <c r="B8" s="123"/>
      <c r="C8" s="124"/>
      <c r="D8" s="125">
        <v>135379</v>
      </c>
      <c r="E8" s="126"/>
      <c r="F8" s="127">
        <v>51066</v>
      </c>
      <c r="G8" s="128"/>
      <c r="H8" s="129"/>
    </row>
    <row r="9" spans="1:8">
      <c r="A9" s="110" t="s">
        <v>515</v>
      </c>
      <c r="B9" s="115"/>
      <c r="C9" s="116"/>
      <c r="D9" s="117">
        <v>140858</v>
      </c>
      <c r="E9" s="118"/>
      <c r="F9" s="119">
        <v>96635</v>
      </c>
      <c r="G9" s="120"/>
      <c r="H9" s="121"/>
    </row>
    <row r="10" spans="1:8">
      <c r="A10" s="122"/>
      <c r="B10" s="123"/>
      <c r="C10" s="124"/>
      <c r="D10" s="125">
        <v>61036</v>
      </c>
      <c r="E10" s="126"/>
      <c r="F10" s="127">
        <v>44408</v>
      </c>
      <c r="G10" s="128"/>
      <c r="H10" s="129"/>
    </row>
    <row r="11" spans="1:8">
      <c r="A11" s="110" t="s">
        <v>516</v>
      </c>
      <c r="B11" s="115"/>
      <c r="C11" s="116"/>
      <c r="D11" s="117">
        <v>133925</v>
      </c>
      <c r="E11" s="118"/>
      <c r="F11" s="119">
        <v>97062</v>
      </c>
      <c r="G11" s="120"/>
      <c r="H11" s="121"/>
    </row>
    <row r="12" spans="1:8">
      <c r="A12" s="122"/>
      <c r="B12" s="123"/>
      <c r="C12" s="130"/>
      <c r="D12" s="125">
        <v>85940</v>
      </c>
      <c r="E12" s="126"/>
      <c r="F12" s="127">
        <v>50112</v>
      </c>
      <c r="G12" s="128"/>
      <c r="H12" s="129"/>
    </row>
    <row r="13" spans="1:8">
      <c r="A13" s="110"/>
      <c r="B13" s="115"/>
      <c r="C13" s="131"/>
      <c r="D13" s="132">
        <v>163808</v>
      </c>
      <c r="E13" s="133"/>
      <c r="F13" s="134">
        <v>98539</v>
      </c>
      <c r="G13" s="135"/>
      <c r="H13" s="121"/>
    </row>
    <row r="14" spans="1:8">
      <c r="A14" s="122"/>
      <c r="B14" s="123"/>
      <c r="C14" s="124"/>
      <c r="D14" s="125">
        <v>98952</v>
      </c>
      <c r="E14" s="126"/>
      <c r="F14" s="127">
        <v>48130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4.83</v>
      </c>
      <c r="C19" s="136">
        <f>ROUND(VALUE(SUBSTITUTE(実質収支比率等に係る経年分析!G$48,"▲","-")),2)</f>
        <v>4.28</v>
      </c>
      <c r="D19" s="136">
        <f>ROUND(VALUE(SUBSTITUTE(実質収支比率等に係る経年分析!H$48,"▲","-")),2)</f>
        <v>4.3600000000000003</v>
      </c>
      <c r="E19" s="136">
        <f>ROUND(VALUE(SUBSTITUTE(実質収支比率等に係る経年分析!I$48,"▲","-")),2)</f>
        <v>3.61</v>
      </c>
      <c r="F19" s="136">
        <f>ROUND(VALUE(SUBSTITUTE(実質収支比率等に係る経年分析!J$48,"▲","-")),2)</f>
        <v>4.6500000000000004</v>
      </c>
    </row>
    <row r="20" spans="1:11">
      <c r="A20" s="136" t="s">
        <v>43</v>
      </c>
      <c r="B20" s="136">
        <f>ROUND(VALUE(SUBSTITUTE(実質収支比率等に係る経年分析!F$47,"▲","-")),2)</f>
        <v>16.059999999999999</v>
      </c>
      <c r="C20" s="136">
        <f>ROUND(VALUE(SUBSTITUTE(実質収支比率等に係る経年分析!G$47,"▲","-")),2)</f>
        <v>17.84</v>
      </c>
      <c r="D20" s="136">
        <f>ROUND(VALUE(SUBSTITUTE(実質収支比率等に係る経年分析!H$47,"▲","-")),2)</f>
        <v>16.329999999999998</v>
      </c>
      <c r="E20" s="136">
        <f>ROUND(VALUE(SUBSTITUTE(実質収支比率等に係る経年分析!I$47,"▲","-")),2)</f>
        <v>15.82</v>
      </c>
      <c r="F20" s="136">
        <f>ROUND(VALUE(SUBSTITUTE(実質収支比率等に係る経年分析!J$47,"▲","-")),2)</f>
        <v>6.8</v>
      </c>
    </row>
    <row r="21" spans="1:11">
      <c r="A21" s="136" t="s">
        <v>44</v>
      </c>
      <c r="B21" s="136">
        <f>IF(ISNUMBER(VALUE(SUBSTITUTE(実質収支比率等に係る経年分析!F$49,"▲","-"))),ROUND(VALUE(SUBSTITUTE(実質収支比率等に係る経年分析!F$49,"▲","-")),2),NA())</f>
        <v>-1.93</v>
      </c>
      <c r="C21" s="136">
        <f>IF(ISNUMBER(VALUE(SUBSTITUTE(実質収支比率等に係る経年分析!G$49,"▲","-"))),ROUND(VALUE(SUBSTITUTE(実質収支比率等に係る経年分析!G$49,"▲","-")),2),NA())</f>
        <v>-1.38</v>
      </c>
      <c r="D21" s="136">
        <f>IF(ISNUMBER(VALUE(SUBSTITUTE(実質収支比率等に係る経年分析!H$49,"▲","-"))),ROUND(VALUE(SUBSTITUTE(実質収支比率等に係る経年分析!H$49,"▲","-")),2),NA())</f>
        <v>-4.12</v>
      </c>
      <c r="E21" s="136">
        <f>IF(ISNUMBER(VALUE(SUBSTITUTE(実質収支比率等に係る経年分析!I$49,"▲","-"))),ROUND(VALUE(SUBSTITUTE(実質収支比率等に係る経年分析!I$49,"▲","-")),2),NA())</f>
        <v>-3.58</v>
      </c>
      <c r="F21" s="136">
        <f>IF(ISNUMBER(VALUE(SUBSTITUTE(実質収支比率等に係る経年分析!J$49,"▲","-"))),ROUND(VALUE(SUBSTITUTE(実質収支比率等に係る経年分析!J$49,"▲","-")),2),NA())</f>
        <v>-10.88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山都町後期高齢者医療特別会計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c r="A30" s="137" t="str">
        <f>IF(連結実質赤字比率に係る赤字・黒字の構成分析!C$40="",NA(),連結実質赤字比率に係る赤字・黒字の構成分析!C$40)</f>
        <v>山都町住宅新築資金等貸付事業特別会計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c r="A31" s="137" t="str">
        <f>IF(連結実質赤字比率に係る赤字・黒字の構成分析!C$39="",NA(),連結実質赤字比率に係る赤字・黒字の構成分析!C$39)</f>
        <v>山都町国民宿舎特別会計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c r="A32" s="137" t="str">
        <f>IF(連結実質赤字比率に係る赤字・黒字の構成分析!C$38="",NA(),連結実質赤字比率に係る赤字・黒字の構成分析!C$38)</f>
        <v>山都町介護保険特別会計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1.74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2.0299999999999998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1.56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0.71</v>
      </c>
    </row>
    <row r="33" spans="1:16">
      <c r="A33" s="137" t="str">
        <f>IF(連結実質赤字比率に係る赤字・黒字の構成分析!C$37="",NA(),連結実質赤字比率に係る赤字・黒字の構成分析!C$37)</f>
        <v>山都町国民健康保険特別会計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1.82</v>
      </c>
    </row>
    <row r="34" spans="1:16">
      <c r="A34" s="137" t="str">
        <f>IF(連結実質赤字比率に係る赤字・黒字の構成分析!C$36="",NA(),連結実質赤字比率に係る赤字・黒字の構成分析!C$36)</f>
        <v>山都町水道事業会計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4.7699999999999996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4.21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4.58</v>
      </c>
    </row>
    <row r="36" spans="1:16">
      <c r="A36" s="137" t="str">
        <f>IF(連結実質赤字比率に係る赤字・黒字の構成分析!C$34="",NA(),連結実質赤字比率に係る赤字・黒字の構成分析!C$34)</f>
        <v>山都町病院事業会計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6.49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6.94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8.18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8.6300000000000008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10.01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1306</v>
      </c>
      <c r="E42" s="138"/>
      <c r="F42" s="138"/>
      <c r="G42" s="138">
        <f>'実質公債費比率（分子）の構造'!L$52</f>
        <v>1281</v>
      </c>
      <c r="H42" s="138"/>
      <c r="I42" s="138"/>
      <c r="J42" s="138">
        <f>'実質公債費比率（分子）の構造'!M$52</f>
        <v>1308</v>
      </c>
      <c r="K42" s="138"/>
      <c r="L42" s="138"/>
      <c r="M42" s="138">
        <f>'実質公債費比率（分子）の構造'!N$52</f>
        <v>1244</v>
      </c>
      <c r="N42" s="138"/>
      <c r="O42" s="138"/>
      <c r="P42" s="138">
        <f>'実質公債費比率（分子）の構造'!O$52</f>
        <v>1169</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45</v>
      </c>
      <c r="C44" s="138"/>
      <c r="D44" s="138"/>
      <c r="E44" s="138">
        <f>'実質公債費比率（分子）の構造'!L$50</f>
        <v>45</v>
      </c>
      <c r="F44" s="138"/>
      <c r="G44" s="138"/>
      <c r="H44" s="138">
        <f>'実質公債費比率（分子）の構造'!M$50</f>
        <v>7</v>
      </c>
      <c r="I44" s="138"/>
      <c r="J44" s="138"/>
      <c r="K44" s="138">
        <f>'実質公債費比率（分子）の構造'!N$50</f>
        <v>0</v>
      </c>
      <c r="L44" s="138"/>
      <c r="M44" s="138"/>
      <c r="N44" s="138">
        <f>'実質公債費比率（分子）の構造'!O$50</f>
        <v>0</v>
      </c>
      <c r="O44" s="138"/>
      <c r="P44" s="138"/>
    </row>
    <row r="45" spans="1:16">
      <c r="A45" s="138" t="s">
        <v>54</v>
      </c>
      <c r="B45" s="138">
        <f>'実質公債費比率（分子）の構造'!K$49</f>
        <v>0</v>
      </c>
      <c r="C45" s="138"/>
      <c r="D45" s="138"/>
      <c r="E45" s="138">
        <f>'実質公債費比率（分子）の構造'!L$49</f>
        <v>0</v>
      </c>
      <c r="F45" s="138"/>
      <c r="G45" s="138"/>
      <c r="H45" s="138" t="str">
        <f>'実質公債費比率（分子）の構造'!M$49</f>
        <v>-</v>
      </c>
      <c r="I45" s="138"/>
      <c r="J45" s="138"/>
      <c r="K45" s="138">
        <f>'実質公債費比率（分子）の構造'!N$49</f>
        <v>39</v>
      </c>
      <c r="L45" s="138"/>
      <c r="M45" s="138"/>
      <c r="N45" s="138">
        <f>'実質公債費比率（分子）の構造'!O$49</f>
        <v>12</v>
      </c>
      <c r="O45" s="138"/>
      <c r="P45" s="138"/>
    </row>
    <row r="46" spans="1:16">
      <c r="A46" s="138" t="s">
        <v>55</v>
      </c>
      <c r="B46" s="138">
        <f>'実質公債費比率（分子）の構造'!K$48</f>
        <v>166</v>
      </c>
      <c r="C46" s="138"/>
      <c r="D46" s="138"/>
      <c r="E46" s="138">
        <f>'実質公債費比率（分子）の構造'!L$48</f>
        <v>164</v>
      </c>
      <c r="F46" s="138"/>
      <c r="G46" s="138"/>
      <c r="H46" s="138">
        <f>'実質公債費比率（分子）の構造'!M$48</f>
        <v>190</v>
      </c>
      <c r="I46" s="138"/>
      <c r="J46" s="138"/>
      <c r="K46" s="138">
        <f>'実質公債費比率（分子）の構造'!N$48</f>
        <v>226</v>
      </c>
      <c r="L46" s="138"/>
      <c r="M46" s="138"/>
      <c r="N46" s="138">
        <f>'実質公債費比率（分子）の構造'!O$48</f>
        <v>238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1674</v>
      </c>
      <c r="C49" s="138"/>
      <c r="D49" s="138"/>
      <c r="E49" s="138">
        <f>'実質公債費比率（分子）の構造'!L$45</f>
        <v>1612</v>
      </c>
      <c r="F49" s="138"/>
      <c r="G49" s="138"/>
      <c r="H49" s="138">
        <f>'実質公債費比率（分子）の構造'!M$45</f>
        <v>1539</v>
      </c>
      <c r="I49" s="138"/>
      <c r="J49" s="138"/>
      <c r="K49" s="138">
        <f>'実質公債費比率（分子）の構造'!N$45</f>
        <v>1434</v>
      </c>
      <c r="L49" s="138"/>
      <c r="M49" s="138"/>
      <c r="N49" s="138">
        <f>'実質公債費比率（分子）の構造'!O$45</f>
        <v>1327</v>
      </c>
      <c r="O49" s="138"/>
      <c r="P49" s="138"/>
    </row>
    <row r="50" spans="1:16">
      <c r="A50" s="138" t="s">
        <v>59</v>
      </c>
      <c r="B50" s="138" t="e">
        <f>NA()</f>
        <v>#N/A</v>
      </c>
      <c r="C50" s="138">
        <f>IF(ISNUMBER('実質公債費比率（分子）の構造'!K$53),'実質公債費比率（分子）の構造'!K$53,NA())</f>
        <v>579</v>
      </c>
      <c r="D50" s="138" t="e">
        <f>NA()</f>
        <v>#N/A</v>
      </c>
      <c r="E50" s="138" t="e">
        <f>NA()</f>
        <v>#N/A</v>
      </c>
      <c r="F50" s="138">
        <f>IF(ISNUMBER('実質公債費比率（分子）の構造'!L$53),'実質公債費比率（分子）の構造'!L$53,NA())</f>
        <v>540</v>
      </c>
      <c r="G50" s="138" t="e">
        <f>NA()</f>
        <v>#N/A</v>
      </c>
      <c r="H50" s="138" t="e">
        <f>NA()</f>
        <v>#N/A</v>
      </c>
      <c r="I50" s="138">
        <f>IF(ISNUMBER('実質公債費比率（分子）の構造'!M$53),'実質公債費比率（分子）の構造'!M$53,NA())</f>
        <v>428</v>
      </c>
      <c r="J50" s="138" t="e">
        <f>NA()</f>
        <v>#N/A</v>
      </c>
      <c r="K50" s="138" t="e">
        <f>NA()</f>
        <v>#N/A</v>
      </c>
      <c r="L50" s="138">
        <f>IF(ISNUMBER('実質公債費比率（分子）の構造'!N$53),'実質公債費比率（分子）の構造'!N$53,NA())</f>
        <v>455</v>
      </c>
      <c r="M50" s="138" t="e">
        <f>NA()</f>
        <v>#N/A</v>
      </c>
      <c r="N50" s="138" t="e">
        <f>NA()</f>
        <v>#N/A</v>
      </c>
      <c r="O50" s="138">
        <f>IF(ISNUMBER('実質公債費比率（分子）の構造'!O$53),'実質公債費比率（分子）の構造'!O$53,NA())</f>
        <v>408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9399</v>
      </c>
      <c r="E56" s="137"/>
      <c r="F56" s="137"/>
      <c r="G56" s="137">
        <f>'将来負担比率（分子）の構造'!J$52</f>
        <v>9055</v>
      </c>
      <c r="H56" s="137"/>
      <c r="I56" s="137"/>
      <c r="J56" s="137">
        <f>'将来負担比率（分子）の構造'!K$52</f>
        <v>9574</v>
      </c>
      <c r="K56" s="137"/>
      <c r="L56" s="137"/>
      <c r="M56" s="137">
        <f>'将来負担比率（分子）の構造'!L$52</f>
        <v>9153</v>
      </c>
      <c r="N56" s="137"/>
      <c r="O56" s="137"/>
      <c r="P56" s="137">
        <f>'将来負担比率（分子）の構造'!M$52</f>
        <v>9329</v>
      </c>
    </row>
    <row r="57" spans="1:16">
      <c r="A57" s="137" t="s">
        <v>36</v>
      </c>
      <c r="B57" s="137"/>
      <c r="C57" s="137"/>
      <c r="D57" s="137">
        <f>'将来負担比率（分子）の構造'!I$51</f>
        <v>272</v>
      </c>
      <c r="E57" s="137"/>
      <c r="F57" s="137"/>
      <c r="G57" s="137">
        <f>'将来負担比率（分子）の構造'!J$51</f>
        <v>234</v>
      </c>
      <c r="H57" s="137"/>
      <c r="I57" s="137"/>
      <c r="J57" s="137">
        <f>'将来負担比率（分子）の構造'!K$51</f>
        <v>179</v>
      </c>
      <c r="K57" s="137"/>
      <c r="L57" s="137"/>
      <c r="M57" s="137">
        <f>'将来負担比率（分子）の構造'!L$51</f>
        <v>104</v>
      </c>
      <c r="N57" s="137"/>
      <c r="O57" s="137"/>
      <c r="P57" s="137">
        <f>'将来負担比率（分子）の構造'!M$51</f>
        <v>42</v>
      </c>
    </row>
    <row r="58" spans="1:16">
      <c r="A58" s="137" t="s">
        <v>35</v>
      </c>
      <c r="B58" s="137"/>
      <c r="C58" s="137"/>
      <c r="D58" s="137">
        <f>'将来負担比率（分子）の構造'!I$50</f>
        <v>3164</v>
      </c>
      <c r="E58" s="137"/>
      <c r="F58" s="137"/>
      <c r="G58" s="137">
        <f>'将来負担比率（分子）の構造'!J$50</f>
        <v>3366</v>
      </c>
      <c r="H58" s="137"/>
      <c r="I58" s="137"/>
      <c r="J58" s="137">
        <f>'将来負担比率（分子）の構造'!K$50</f>
        <v>2482</v>
      </c>
      <c r="K58" s="137"/>
      <c r="L58" s="137"/>
      <c r="M58" s="137">
        <f>'将来負担比率（分子）の構造'!L$50</f>
        <v>2680</v>
      </c>
      <c r="N58" s="137"/>
      <c r="O58" s="137"/>
      <c r="P58" s="137">
        <f>'将来負担比率（分子）の構造'!M$50</f>
        <v>1898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3019</v>
      </c>
      <c r="C62" s="137"/>
      <c r="D62" s="137"/>
      <c r="E62" s="137">
        <f>'将来負担比率（分子）の構造'!J$45</f>
        <v>3136</v>
      </c>
      <c r="F62" s="137"/>
      <c r="G62" s="137"/>
      <c r="H62" s="137">
        <f>'将来負担比率（分子）の構造'!K$45</f>
        <v>2287</v>
      </c>
      <c r="I62" s="137"/>
      <c r="J62" s="137"/>
      <c r="K62" s="137">
        <f>'将来負担比率（分子）の構造'!L$45</f>
        <v>1991</v>
      </c>
      <c r="L62" s="137"/>
      <c r="M62" s="137"/>
      <c r="N62" s="137">
        <f>'将来負担比率（分子）の構造'!M$45</f>
        <v>2196</v>
      </c>
      <c r="O62" s="137"/>
      <c r="P62" s="137"/>
    </row>
    <row r="63" spans="1:16">
      <c r="A63" s="137" t="s">
        <v>28</v>
      </c>
      <c r="B63" s="137" t="str">
        <f>'将来負担比率（分子）の構造'!I$44</f>
        <v>-</v>
      </c>
      <c r="C63" s="137"/>
      <c r="D63" s="137"/>
      <c r="E63" s="137" t="str">
        <f>'将来負担比率（分子）の構造'!J$44</f>
        <v>-</v>
      </c>
      <c r="F63" s="137"/>
      <c r="G63" s="137"/>
      <c r="H63" s="137">
        <f>'将来負担比率（分子）の構造'!K$44</f>
        <v>319</v>
      </c>
      <c r="I63" s="137"/>
      <c r="J63" s="137"/>
      <c r="K63" s="137">
        <f>'将来負担比率（分子）の構造'!L$44</f>
        <v>274</v>
      </c>
      <c r="L63" s="137"/>
      <c r="M63" s="137"/>
      <c r="N63" s="137">
        <f>'将来負担比率（分子）の構造'!M$44</f>
        <v>227</v>
      </c>
      <c r="O63" s="137"/>
      <c r="P63" s="137"/>
    </row>
    <row r="64" spans="1:16">
      <c r="A64" s="137" t="s">
        <v>27</v>
      </c>
      <c r="B64" s="137">
        <f>'将来負担比率（分子）の構造'!I$43</f>
        <v>2702</v>
      </c>
      <c r="C64" s="137"/>
      <c r="D64" s="137"/>
      <c r="E64" s="137">
        <f>'将来負担比率（分子）の構造'!J$43</f>
        <v>2411</v>
      </c>
      <c r="F64" s="137"/>
      <c r="G64" s="137"/>
      <c r="H64" s="137">
        <f>'将来負担比率（分子）の構造'!K$43</f>
        <v>2343</v>
      </c>
      <c r="I64" s="137"/>
      <c r="J64" s="137"/>
      <c r="K64" s="137">
        <f>'将来負担比率（分子）の構造'!L$43</f>
        <v>2668</v>
      </c>
      <c r="L64" s="137"/>
      <c r="M64" s="137"/>
      <c r="N64" s="137">
        <f>'将来負担比率（分子）の構造'!M$43</f>
        <v>2904</v>
      </c>
      <c r="O64" s="137"/>
      <c r="P64" s="137"/>
    </row>
    <row r="65" spans="1:16">
      <c r="A65" s="137" t="s">
        <v>26</v>
      </c>
      <c r="B65" s="137">
        <f>'将来負担比率（分子）の構造'!I$42</f>
        <v>51</v>
      </c>
      <c r="C65" s="137"/>
      <c r="D65" s="137"/>
      <c r="E65" s="137">
        <f>'将来負担比率（分子）の構造'!J$42</f>
        <v>7</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11313</v>
      </c>
      <c r="C66" s="137"/>
      <c r="D66" s="137"/>
      <c r="E66" s="137">
        <f>'将来負担比率（分子）の構造'!J$41</f>
        <v>10336</v>
      </c>
      <c r="F66" s="137"/>
      <c r="G66" s="137"/>
      <c r="H66" s="137">
        <f>'将来負担比率（分子）の構造'!K$41</f>
        <v>9709</v>
      </c>
      <c r="I66" s="137"/>
      <c r="J66" s="137"/>
      <c r="K66" s="137">
        <f>'将来負担比率（分子）の構造'!L$41</f>
        <v>8975</v>
      </c>
      <c r="L66" s="137"/>
      <c r="M66" s="137"/>
      <c r="N66" s="137">
        <f>'将来負担比率（分子）の構造'!M$41</f>
        <v>9087</v>
      </c>
      <c r="O66" s="137"/>
      <c r="P66" s="137"/>
    </row>
    <row r="67" spans="1:16">
      <c r="A67" s="137" t="s">
        <v>63</v>
      </c>
      <c r="B67" s="137" t="e">
        <f>NA()</f>
        <v>#N/A</v>
      </c>
      <c r="C67" s="137">
        <f>IF(ISNUMBER('将来負担比率（分子）の構造'!I$53), IF('将来負担比率（分子）の構造'!I$53 &lt; 0, 0, '将来負担比率（分子）の構造'!I$53), NA())</f>
        <v>4250</v>
      </c>
      <c r="D67" s="137" t="e">
        <f>NA()</f>
        <v>#N/A</v>
      </c>
      <c r="E67" s="137" t="e">
        <f>NA()</f>
        <v>#N/A</v>
      </c>
      <c r="F67" s="137">
        <f>IF(ISNUMBER('将来負担比率（分子）の構造'!J$53), IF('将来負担比率（分子）の構造'!J$53 &lt; 0, 0, '将来負担比率（分子）の構造'!J$53), NA())</f>
        <v>3236</v>
      </c>
      <c r="G67" s="137" t="e">
        <f>NA()</f>
        <v>#N/A</v>
      </c>
      <c r="H67" s="137" t="e">
        <f>NA()</f>
        <v>#N/A</v>
      </c>
      <c r="I67" s="137">
        <f>IF(ISNUMBER('将来負担比率（分子）の構造'!K$53), IF('将来負担比率（分子）の構造'!K$53 &lt; 0, 0, '将来負担比率（分子）の構造'!K$53), NA())</f>
        <v>2423</v>
      </c>
      <c r="J67" s="137" t="e">
        <f>NA()</f>
        <v>#N/A</v>
      </c>
      <c r="K67" s="137" t="e">
        <f>NA()</f>
        <v>#N/A</v>
      </c>
      <c r="L67" s="137">
        <f>IF(ISNUMBER('将来負担比率（分子）の構造'!L$53), IF('将来負担比率（分子）の構造'!L$53 &lt; 0, 0, '将来負担比率（分子）の構造'!L$53), NA())</f>
        <v>1971</v>
      </c>
      <c r="M67" s="137" t="e">
        <f>NA()</f>
        <v>#N/A</v>
      </c>
      <c r="N67" s="137" t="e">
        <f>NA()</f>
        <v>#N/A</v>
      </c>
      <c r="O67" s="137">
        <f>IF(ISNUMBER('将来負担比率（分子）の構造'!M$53), IF('将来負担比率（分子）の構造'!M$53 &lt; 0, 0, '将来負担比率（分子）の構造'!M$53), NA())</f>
        <v>3146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2018-02-19T03:47:23Z</cp:lastPrinted>
  <dcterms:created xsi:type="dcterms:W3CDTF">2018-01-24T06:31:55Z</dcterms:created>
  <dcterms:modified xsi:type="dcterms:W3CDTF">2018-03-16T00:36:18Z</dcterms:modified>
  <cp:category/>
</cp:coreProperties>
</file>