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d:\develop\bid_entry\07申請書\doc\ver7\reg_standard\"/>
    </mc:Choice>
  </mc:AlternateContent>
  <xr:revisionPtr revIDLastSave="0" documentId="13_ncr:1_{BAF60D8E-7735-4DB6-8FF4-2F52F9C448CF}" xr6:coauthVersionLast="47" xr6:coauthVersionMax="47" xr10:uidLastSave="{00000000-0000-0000-0000-000000000000}"/>
  <workbookProtection workbookAlgorithmName="SHA-512" workbookHashValue="Jxyz0Z87xmD3TLghU5thJIy2hMfLSqjTPAsTdIrpLlMIyYU8U3Az+BeCHF+IIftFFqxfX2fBmdWqgKVp0JOYpw==" workbookSaltValue="6uWe2uwH1/OadBVKPLRoYg==" workbookSpinCount="100000" lockStructure="1"/>
  <bookViews>
    <workbookView xWindow="2340" yWindow="1080" windowWidth="17220" windowHeight="151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入力シート!$A$300</definedName>
    <definedName name="業種リスト">settings!$A$9:$A$16</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74" i="7" l="1"/>
  <c r="A368" i="7"/>
  <c r="A358" i="7"/>
  <c r="A357" i="7"/>
  <c r="A356" i="7"/>
  <c r="A355" i="7"/>
  <c r="A354" i="7"/>
  <c r="A353" i="7"/>
  <c r="A352" i="7"/>
  <c r="A351" i="7"/>
  <c r="A339" i="7"/>
  <c r="A338" i="7"/>
  <c r="A337" i="7"/>
  <c r="A336" i="7"/>
  <c r="A335" i="7"/>
  <c r="A334" i="7"/>
  <c r="A333" i="7"/>
  <c r="A332" i="7"/>
  <c r="A331" i="7"/>
  <c r="A330" i="7"/>
  <c r="A329" i="7"/>
  <c r="A328" i="7"/>
  <c r="A327" i="7"/>
  <c r="A326" i="7"/>
  <c r="A325" i="7"/>
  <c r="A324" i="7"/>
  <c r="A323" i="7"/>
  <c r="A322" i="7"/>
  <c r="A321" i="7"/>
  <c r="A320" i="7"/>
  <c r="A319" i="7"/>
  <c r="A304" i="7"/>
  <c r="A303" i="7"/>
  <c r="A302" i="7"/>
  <c r="A301" i="7"/>
  <c r="A300" i="7"/>
  <c r="A222" i="7"/>
  <c r="A220" i="7"/>
  <c r="A219" i="7"/>
  <c r="A218" i="7"/>
  <c r="A207" i="7"/>
  <c r="A204" i="7"/>
  <c r="A203" i="7"/>
  <c r="A202" i="7"/>
  <c r="A200" i="7"/>
  <c r="A185" i="7"/>
  <c r="A181"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E377" i="7"/>
  <c r="U300" i="7" l="1"/>
  <c r="U255" i="7"/>
  <c r="I238" i="7" l="1"/>
  <c r="I232" i="7"/>
  <c r="I221" i="7"/>
  <c r="J216" i="7"/>
  <c r="J214" i="7"/>
  <c r="J212" i="7"/>
  <c r="J210" i="7"/>
  <c r="J195" i="7"/>
  <c r="E256" i="7" l="1"/>
  <c r="S255" i="7"/>
  <c r="Q255" i="7"/>
  <c r="O255" i="7"/>
  <c r="K255" i="7"/>
  <c r="D114" i="7" l="1"/>
  <c r="D116" i="7" s="1"/>
  <c r="D118" i="7" s="1"/>
  <c r="D120" i="7" s="1"/>
  <c r="D122" i="7" s="1"/>
  <c r="D124" i="7" s="1"/>
  <c r="D126" i="7" s="1"/>
  <c r="A2" i="8" l="1"/>
  <c r="A1" i="8"/>
</calcChain>
</file>

<file path=xl/sharedStrings.xml><?xml version="1.0" encoding="utf-8"?>
<sst xmlns="http://schemas.openxmlformats.org/spreadsheetml/2006/main" count="336" uniqueCount="272">
  <si>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</si>
  <si>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</si>
  <si>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</si>
  <si>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</si>
  <si>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</si>
  <si>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</si>
  <si>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</si>
  <si>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</si>
  <si>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</si>
  <si>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</si>
  <si>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</si>
  <si>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</si>
  <si>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</si>
  <si>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</si>
  <si>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</si>
  <si>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</si>
  <si>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</si>
  <si>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</si>
  <si>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</si>
  <si>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</si>
  <si>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</si>
  <si>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</si>
  <si>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</si>
  <si>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</si>
  <si>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</si>
  <si>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</si>
  <si>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</si>
  <si>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</si>
  <si>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</si>
  <si>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</si>
  <si>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</si>
  <si>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</si>
  <si>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</si>
  <si>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</si>
  <si>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</si>
  <si>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</si>
  <si>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</si>
  <si>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</si>
  <si>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</si>
  <si>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</si>
  <si>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</si>
  <si>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</si>
  <si>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</si>
  <si>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</si>
  <si>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</si>
  <si>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測量</t>
    <phoneticPr fontId="4"/>
  </si>
  <si>
    <t>土地家屋調査士</t>
  </si>
  <si>
    <t>司法書士</t>
  </si>
  <si>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</si>
  <si>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</si>
  <si>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</si>
  <si>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t>
    <phoneticPr fontId="4"/>
  </si>
  <si>
    <t>地質調査</t>
  </si>
  <si>
    <t>地質調査</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</si>
  <si>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</si>
  <si>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</si>
  <si>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</si>
  <si>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</si>
  <si>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</si>
  <si>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</si>
  <si>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</si>
  <si>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</si>
  <si>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</si>
  <si>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</si>
  <si>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</si>
  <si>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</si>
  <si>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</si>
  <si>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</si>
  <si>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</si>
  <si>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</si>
  <si>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</si>
  <si>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</si>
  <si>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</si>
  <si>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</si>
  <si>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</si>
  <si>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</si>
  <si>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</si>
  <si>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</si>
  <si>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</si>
  <si>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</si>
  <si>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</si>
  <si>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</si>
  <si>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</si>
  <si>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</si>
  <si>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</si>
  <si>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</si>
  <si>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</si>
  <si>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</si>
  <si>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</si>
  <si>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</si>
  <si>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</si>
  <si>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</si>
  <si>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事業損失</t>
  </si>
  <si>
    <t>補償関連</t>
  </si>
  <si>
    <t>登記手続等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</si>
  <si>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</si>
  <si>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</si>
  <si>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</si>
  <si>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</si>
  <si>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</si>
  <si>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</si>
  <si>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</si>
  <si>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</si>
  <si>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</si>
  <si>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</si>
  <si>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</si>
  <si>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</si>
  <si>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</si>
  <si>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</si>
  <si>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</si>
  <si>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</si>
  <si>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</si>
  <si>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</si>
  <si>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</si>
  <si>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</si>
  <si>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</si>
  <si>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</si>
  <si>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</si>
  <si>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</si>
  <si>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</si>
  <si>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</si>
  <si>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</si>
  <si>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</si>
  <si>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</si>
  <si>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</si>
  <si>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</si>
  <si>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</si>
  <si>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</si>
  <si>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</si>
  <si>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</si>
  <si>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</si>
  <si>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</si>
  <si>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</si>
  <si>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</si>
  <si>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</si>
  <si>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</si>
  <si>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</si>
  <si>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</si>
  <si>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</si>
  <si>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</si>
  <si>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</si>
  <si>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</si>
  <si>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</si>
  <si>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</si>
  <si>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</si>
  <si>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</si>
  <si>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</si>
  <si>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</si>
  <si>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</si>
  <si>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</si>
  <si>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</si>
  <si>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</si>
  <si>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</si>
  <si>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</si>
  <si>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</si>
  <si>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</si>
  <si>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</si>
  <si>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</si>
  <si>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</si>
  <si>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</si>
  <si>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</si>
  <si>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</si>
  <si>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</si>
  <si>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</si>
  <si>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</si>
  <si>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</si>
  <si>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</si>
  <si>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</si>
  <si>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</si>
  <si>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</si>
  <si>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</si>
  <si>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</si>
  <si>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</si>
  <si>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</si>
  <si>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</si>
  <si>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</si>
  <si>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</si>
  <si>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上水道及び工業用水</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</si>
  <si>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</si>
  <si>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</si>
  <si>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</si>
  <si>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</si>
  <si>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</si>
  <si>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</si>
  <si>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</si>
  <si>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</si>
  <si>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</si>
  <si>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</si>
  <si>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測量調査設計業務実績情報システム(テクリス)における企業IDを、半角英数字で入力してください。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</si>
  <si>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</si>
  <si>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</si>
  <si>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</si>
  <si>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</si>
  <si>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</si>
  <si>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</si>
  <si>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</si>
  <si>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</si>
  <si>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</si>
  <si>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</si>
  <si>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</si>
  <si>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例)2024/4/1、R6/4/1</t>
    <phoneticPr fontId="4"/>
  </si>
  <si>
    <t>例)2024/4/1</t>
    <phoneticPr fontId="4"/>
  </si>
  <si>
    <t>事業協同組合、企業組合、協業組合等で官公需適格組合証明を受けている場合は番号を入力してください。</t>
    <phoneticPr fontId="4"/>
  </si>
  <si>
    <t>山都町 一般競争(指名競争)参加資格審査申請書【建設コンサルタント業務等】</t>
    <rPh sb="0" eb="3">
      <t>ヤマトマチ</t>
    </rPh>
    <rPh sb="4" eb="6">
      <t>イッパン</t>
    </rPh>
    <rPh sb="6" eb="8">
      <t>キョウソウ</t>
    </rPh>
    <rPh sb="9" eb="11">
      <t>シメイ</t>
    </rPh>
    <rPh sb="11" eb="13">
      <t>キョウソウ</t>
    </rPh>
    <rPh sb="14" eb="16">
      <t>サンカ</t>
    </rPh>
    <rPh sb="16" eb="18">
      <t>シカク</t>
    </rPh>
    <rPh sb="18" eb="20">
      <t>シンサ</t>
    </rPh>
    <rPh sb="20" eb="23">
      <t>シンセイショ</t>
    </rPh>
    <phoneticPr fontId="4"/>
  </si>
  <si>
    <t>令和7・8年度において、山都町で行われる建設コンサルタント業務等に係る入札に参加する資格の審査を申請します。</t>
    <rPh sb="12" eb="15">
      <t>ヤマトマチ</t>
    </rPh>
    <rPh sb="20" eb="22">
      <t>ケンセツ</t>
    </rPh>
    <rPh sb="29" eb="31">
      <t>ギョウム</t>
    </rPh>
    <rPh sb="31" eb="32">
      <t>トウ</t>
    </rPh>
    <phoneticPr fontId="4"/>
  </si>
  <si>
    <t>E.電子契約情報</t>
    <rPh sb="2" eb="6">
      <t>デンシケイヤク</t>
    </rPh>
    <rPh sb="6" eb="8">
      <t>ジョウホウ</t>
    </rPh>
    <phoneticPr fontId="4"/>
  </si>
  <si>
    <t>契約締結権限者役職</t>
    <rPh sb="7" eb="9">
      <t>ヤクショク</t>
    </rPh>
    <phoneticPr fontId="5"/>
  </si>
  <si>
    <t>契約締結権限者の役職を入力してください。</t>
    <rPh sb="0" eb="2">
      <t>ケイヤク</t>
    </rPh>
    <rPh sb="2" eb="4">
      <t>テイケツ</t>
    </rPh>
    <rPh sb="4" eb="6">
      <t>ケンゲン</t>
    </rPh>
    <rPh sb="6" eb="7">
      <t>シャ</t>
    </rPh>
    <rPh sb="8" eb="10">
      <t>ヤクショク</t>
    </rPh>
    <rPh sb="11" eb="13">
      <t>ニュウリョク</t>
    </rPh>
    <phoneticPr fontId="4"/>
  </si>
  <si>
    <t>契約締結権限者氏名</t>
    <rPh sb="0" eb="7">
      <t>ケイヤクテイケツケンゲンシャ</t>
    </rPh>
    <rPh sb="7" eb="9">
      <t>シメイ</t>
    </rPh>
    <phoneticPr fontId="5"/>
  </si>
  <si>
    <t>契約締結権限者</t>
    <phoneticPr fontId="5"/>
  </si>
  <si>
    <t>契約事務担当者氏名</t>
    <rPh sb="0" eb="2">
      <t>ケイヤク</t>
    </rPh>
    <rPh sb="2" eb="7">
      <t>ジムタントウシャ</t>
    </rPh>
    <rPh sb="7" eb="9">
      <t>シメイ</t>
    </rPh>
    <phoneticPr fontId="5"/>
  </si>
  <si>
    <t>契約事務担当者</t>
    <rPh sb="0" eb="7">
      <t>ケイヤクジムタントウシャ</t>
    </rPh>
    <phoneticPr fontId="5"/>
  </si>
  <si>
    <t>F.経営情報</t>
    <rPh sb="2" eb="4">
      <t>ケイエイ</t>
    </rPh>
    <rPh sb="4" eb="6">
      <t>ジョウホウ</t>
    </rPh>
    <phoneticPr fontId="4"/>
  </si>
  <si>
    <t>資本金</t>
    <rPh sb="0" eb="3">
      <t>シホンキン</t>
    </rPh>
    <phoneticPr fontId="4"/>
  </si>
  <si>
    <t>G.測量等実績高</t>
    <rPh sb="2" eb="4">
      <t>ソクリョウ</t>
    </rPh>
    <rPh sb="4" eb="5">
      <t>トウ</t>
    </rPh>
    <rPh sb="5" eb="7">
      <t>ジッセキ</t>
    </rPh>
    <rPh sb="7" eb="8">
      <t>ダカ</t>
    </rPh>
    <phoneticPr fontId="4"/>
  </si>
  <si>
    <t>直前２年度分決算(千円)</t>
    <rPh sb="5" eb="6">
      <t>ブン</t>
    </rPh>
    <rPh sb="6" eb="8">
      <t>ケッサン</t>
    </rPh>
    <rPh sb="9" eb="11">
      <t>センエン</t>
    </rPh>
    <phoneticPr fontId="5"/>
  </si>
  <si>
    <t>直前１年度分決算(千円)</t>
    <rPh sb="0" eb="2">
      <t>チョクゼン</t>
    </rPh>
    <rPh sb="3" eb="5">
      <t>ネンド</t>
    </rPh>
    <rPh sb="5" eb="6">
      <t>ブン</t>
    </rPh>
    <rPh sb="6" eb="8">
      <t>ケッサン</t>
    </rPh>
    <phoneticPr fontId="4"/>
  </si>
  <si>
    <t>その他</t>
    <phoneticPr fontId="4"/>
  </si>
  <si>
    <t>H.有資格者数</t>
    <rPh sb="2" eb="6">
      <t>ユウシカクシャ</t>
    </rPh>
    <rPh sb="6" eb="7">
      <t>スウ</t>
    </rPh>
    <phoneticPr fontId="4"/>
  </si>
  <si>
    <t>I.業種情報</t>
    <phoneticPr fontId="4"/>
  </si>
  <si>
    <t>登録の有無</t>
    <rPh sb="0" eb="2">
      <t>トウロク</t>
    </rPh>
    <rPh sb="3" eb="5">
      <t>ウム</t>
    </rPh>
    <phoneticPr fontId="4"/>
  </si>
  <si>
    <t>登録事業名</t>
    <rPh sb="0" eb="2">
      <t>トウロク</t>
    </rPh>
    <rPh sb="2" eb="5">
      <t>ジギョウメイ</t>
    </rPh>
    <phoneticPr fontId="4"/>
  </si>
  <si>
    <t>漏水調査</t>
    <rPh sb="0" eb="2">
      <t>ロウスイ</t>
    </rPh>
    <rPh sb="2" eb="4">
      <t>チョウサ</t>
    </rPh>
    <phoneticPr fontId="4"/>
  </si>
  <si>
    <t>営業・特殊補償</t>
    <phoneticPr fontId="4"/>
  </si>
  <si>
    <t>J.測量等実績</t>
    <rPh sb="2" eb="5">
      <t>ソクリョウトウ</t>
    </rPh>
    <rPh sb="5" eb="7">
      <t>ジッセキ</t>
    </rPh>
    <phoneticPr fontId="4"/>
  </si>
  <si>
    <t>消費税の取り扱い</t>
    <rPh sb="0" eb="3">
      <t>ショウヒゼイ</t>
    </rPh>
    <rPh sb="4" eb="5">
      <t>ト</t>
    </rPh>
    <rPh sb="6" eb="7">
      <t>アツカ</t>
    </rPh>
    <phoneticPr fontId="5"/>
  </si>
  <si>
    <t xml:space="preserve"> </t>
    <phoneticPr fontId="4"/>
  </si>
  <si>
    <t>リストから選択してください。</t>
    <rPh sb="5" eb="7">
      <t>センタク</t>
    </rPh>
    <phoneticPr fontId="4"/>
  </si>
  <si>
    <t>業務経歴</t>
    <rPh sb="0" eb="2">
      <t>ギョウム</t>
    </rPh>
    <rPh sb="2" eb="4">
      <t>ケイレキ</t>
    </rPh>
    <phoneticPr fontId="4"/>
  </si>
  <si>
    <t>業種</t>
    <rPh sb="0" eb="1">
      <t>ギョウ</t>
    </rPh>
    <phoneticPr fontId="4"/>
  </si>
  <si>
    <t>元請/下請</t>
    <phoneticPr fontId="4"/>
  </si>
  <si>
    <t>発注者</t>
  </si>
  <si>
    <t>業務名</t>
    <rPh sb="0" eb="2">
      <t>ギョウム</t>
    </rPh>
    <phoneticPr fontId="4"/>
  </si>
  <si>
    <t>着手年月日</t>
    <rPh sb="0" eb="2">
      <t>チャクシュ</t>
    </rPh>
    <phoneticPr fontId="4"/>
  </si>
  <si>
    <t>完了(予定)年月日</t>
    <rPh sb="0" eb="2">
      <t>カンリョウ</t>
    </rPh>
    <phoneticPr fontId="4"/>
  </si>
  <si>
    <t>履行内容</t>
    <rPh sb="0" eb="2">
      <t>リコウ</t>
    </rPh>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</si>
  <si>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</si>
  <si>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</si>
  <si>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登録番号
例)00-00000</t>
    <phoneticPr fontId="4"/>
  </si>
  <si>
    <t>その他の具体的な内容</t>
    <rPh sb="2" eb="3">
      <t>タ</t>
    </rPh>
    <rPh sb="4" eb="7">
      <t>グタイテキ</t>
    </rPh>
    <rPh sb="8" eb="10">
      <t>ナイヨウ</t>
    </rPh>
    <phoneticPr fontId="4"/>
  </si>
  <si>
    <t>前２ヶ年間の
平均実績高(千円)</t>
    <phoneticPr fontId="4"/>
  </si>
  <si>
    <t>測量一般</t>
    <phoneticPr fontId="4"/>
  </si>
  <si>
    <t>測量</t>
  </si>
  <si>
    <t>建築関係建設コンサルタント</t>
  </si>
  <si>
    <t>土木関係建設コンサルタント</t>
  </si>
  <si>
    <t>補償コンサルタント</t>
  </si>
  <si>
    <t>その他</t>
  </si>
  <si>
    <t>漏水調査</t>
    <phoneticPr fontId="4"/>
  </si>
  <si>
    <t>メールアドレス</t>
    <phoneticPr fontId="4"/>
  </si>
  <si>
    <t>登録を希望する業種の実績高を入力してください。
業種区分の詳細は、I.業種情報-(2)登録及び希望業務を参照してください。
決算が１事業年度１回の場合には、「直前２年度分決算」及び「直前１年度分決算」の右欄のみに入力してください。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6" eb="108">
      <t>ニュウリョク</t>
    </rPh>
    <phoneticPr fontId="4"/>
  </si>
  <si>
    <t>業務を希望する場合、希望、登録の有無、登録番号、登録年月日欄を入力してください。
希望、登録の有無欄はリストから選択してください。記載されていない登録事業名を入力する場合は、空欄に登録事業名から入力してください。</t>
    <rPh sb="77" eb="78">
      <t>メイ</t>
    </rPh>
    <phoneticPr fontId="4"/>
  </si>
  <si>
    <r>
      <t xml:space="preserve">測
量
</t>
    </r>
    <r>
      <rPr>
        <sz val="11"/>
        <color rgb="FFFF0000"/>
        <rFont val="ＭＳ ゴシック"/>
        <family val="3"/>
        <charset val="128"/>
      </rPr>
      <t>*1</t>
    </r>
    <rPh sb="0" eb="1">
      <t>ハカ</t>
    </rPh>
    <rPh sb="2" eb="3">
      <t>リョウ</t>
    </rPh>
    <phoneticPr fontId="5"/>
  </si>
  <si>
    <r>
      <t>建築一般</t>
    </r>
    <r>
      <rPr>
        <sz val="11"/>
        <color rgb="FFFF0000"/>
        <rFont val="ＭＳ ゴシック"/>
        <family val="3"/>
        <charset val="128"/>
      </rPr>
      <t>*2</t>
    </r>
    <phoneticPr fontId="4"/>
  </si>
  <si>
    <r>
      <t>その他</t>
    </r>
    <r>
      <rPr>
        <sz val="11"/>
        <color rgb="FFFF0000"/>
        <rFont val="ＭＳ ゴシック"/>
        <family val="3"/>
        <charset val="128"/>
      </rPr>
      <t>*3</t>
    </r>
    <phoneticPr fontId="4"/>
  </si>
  <si>
    <t>*1 測量法第55条の登録がなければ希望することはできません。
*2 建築士法第23条の登録がなければ希望することはできません。
*3 具体的な内容を (3)その他の具体的な内容 に入力してください。</t>
    <phoneticPr fontId="4"/>
  </si>
  <si>
    <t>直前決算時(千円)</t>
    <rPh sb="0" eb="2">
      <t>チョクゼン</t>
    </rPh>
    <rPh sb="2" eb="4">
      <t>ケッサン</t>
    </rPh>
    <rPh sb="4" eb="5">
      <t>ジ</t>
    </rPh>
    <rPh sb="6" eb="8">
      <t>センエン</t>
    </rPh>
    <phoneticPr fontId="5"/>
  </si>
  <si>
    <t>経営状況(流動比率)</t>
    <rPh sb="0" eb="2">
      <t>ケイエイ</t>
    </rPh>
    <rPh sb="2" eb="4">
      <t>ジョウキョウ</t>
    </rPh>
    <rPh sb="5" eb="7">
      <t>リュウドウ</t>
    </rPh>
    <rPh sb="7" eb="9">
      <t>ヒリツ</t>
    </rPh>
    <phoneticPr fontId="4"/>
  </si>
  <si>
    <t>流動比率(a/b×100)</t>
    <phoneticPr fontId="4"/>
  </si>
  <si>
    <t>工事監理(建築)</t>
    <phoneticPr fontId="4"/>
  </si>
  <si>
    <t>工事監理(電気)</t>
    <phoneticPr fontId="4"/>
  </si>
  <si>
    <t>工事監理(機械)</t>
    <phoneticPr fontId="4"/>
  </si>
  <si>
    <t>鋼構造及びコンクリート</t>
    <phoneticPr fontId="4"/>
  </si>
  <si>
    <t>履行場所(市町名)</t>
    <rPh sb="0" eb="2">
      <t>リコウ</t>
    </rPh>
    <phoneticPr fontId="4"/>
  </si>
  <si>
    <t>請負金額
(千円)</t>
    <phoneticPr fontId="4"/>
  </si>
  <si>
    <t>　</t>
    <phoneticPr fontId="4"/>
  </si>
  <si>
    <t>43_山都町</t>
  </si>
  <si>
    <r>
      <t>電子契約で</t>
    </r>
    <r>
      <rPr>
        <sz val="10"/>
        <color rgb="FFFF0000"/>
        <rFont val="ＭＳ ゴシック"/>
        <family val="3"/>
        <charset val="128"/>
      </rPr>
      <t>契約事務担当者</t>
    </r>
    <r>
      <rPr>
        <sz val="10"/>
        <color rgb="FF0D0D0D"/>
        <rFont val="ＭＳ ゴシック"/>
        <family val="3"/>
        <charset val="128"/>
      </rPr>
      <t>が使用するメールアドレスを設定する場合に@を含む半角文字で入力してください。</t>
    </r>
    <phoneticPr fontId="4"/>
  </si>
  <si>
    <r>
      <t>電子契約で</t>
    </r>
    <r>
      <rPr>
        <sz val="10"/>
        <color rgb="FFFF0000"/>
        <rFont val="ＭＳ ゴシック"/>
        <family val="3"/>
        <charset val="128"/>
      </rPr>
      <t>契約締結権限者</t>
    </r>
    <r>
      <rPr>
        <sz val="10"/>
        <color rgb="FF0D0D0D"/>
        <rFont val="ＭＳ ゴシック"/>
        <family val="3"/>
        <charset val="128"/>
      </rPr>
      <t>が使用するメールアドレスを@を含む半角文字で入力してください。</t>
    </r>
    <phoneticPr fontId="4"/>
  </si>
  <si>
    <t>本町の電子契約サービスを利用する際に必要となります。入力してください。</t>
    <rPh sb="0" eb="2">
      <t>ホンチョウ</t>
    </rPh>
    <rPh sb="3" eb="5">
      <t>デンシ</t>
    </rPh>
    <rPh sb="5" eb="7">
      <t>ケイヤク</t>
    </rPh>
    <rPh sb="12" eb="14">
      <t>リヨウ</t>
    </rPh>
    <rPh sb="16" eb="17">
      <t>サイ</t>
    </rPh>
    <rPh sb="18" eb="20">
      <t>ヒツヨウ</t>
    </rPh>
    <rPh sb="26" eb="28">
      <t>ニュウリョク</t>
    </rPh>
    <phoneticPr fontId="4"/>
  </si>
  <si>
    <t>外資比率(%)</t>
    <rPh sb="0" eb="2">
      <t>ガイシ</t>
    </rPh>
    <rPh sb="2" eb="4">
      <t>ヒリツ</t>
    </rPh>
    <phoneticPr fontId="4"/>
  </si>
  <si>
    <t>Ver.7.0.2</t>
    <phoneticPr fontId="4"/>
  </si>
  <si>
    <t>7.0.2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</si>
</sst>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
    <numFmt numFmtId="184" formatCode="0000000"/>
    <numFmt numFmtId="185" formatCode="0.0"/>
    <numFmt numFmtId="186" formatCode="0_);[Red]\(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tint="0.79998168889431442"/>
        <bgColor indexed="64"/>
      </patternFill>
    </fill>
  </fills>
  <borders count="72">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hair">
        <color indexed="64"/>
      </left>
      <right style="hair">
        <color indexed="64"/>
      </right>
      <top style="thin">
        <color auto="1"/>
      </top>
      <bottom/>
      <diagonal/>
    </border>
    <border>
      <left style="hair">
        <color auto="1"/>
      </left>
      <right style="thin">
        <color indexed="64"/>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auto="1"/>
      </left>
      <right/>
      <top/>
      <bottom style="thin">
        <color auto="1"/>
      </bottom>
      <diagonal/>
    </border>
    <border>
      <left/>
      <right style="hair">
        <color indexed="64"/>
      </right>
      <top/>
      <bottom style="thin">
        <color auto="1"/>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auto="1"/>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609">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3" xfId="0" applyNumberFormat="1" applyFont="1" applyFill="1" applyBorder="1" applyAlignment="1" applyProtection="1">
      <alignment horizontal="left" vertical="center"/>
      <protection locked="0"/>
    </xf>
    <xf numFmtId="49" fontId="23" fillId="2" borderId="51" xfId="2" applyNumberFormat="1" applyFont="1" applyFill="1" applyBorder="1" applyAlignment="1" applyProtection="1">
      <alignment horizontal="left" vertical="center"/>
      <protection locked="0"/>
    </xf>
    <xf numFmtId="38" fontId="23" fillId="2" borderId="3" xfId="2" applyNumberFormat="1" applyFont="1" applyFill="1" applyBorder="1" applyAlignment="1" applyProtection="1">
      <alignment horizontal="right" vertical="center"/>
      <protection locked="0"/>
    </xf>
    <xf numFmtId="14" fontId="23" fillId="2" borderId="3" xfId="2" applyNumberFormat="1" applyFont="1" applyFill="1" applyBorder="1" applyAlignment="1" applyProtection="1">
      <alignment horizontal="left" vertical="center"/>
      <protection locked="0"/>
    </xf>
    <xf numFmtId="49" fontId="23" fillId="2" borderId="34" xfId="2" applyNumberFormat="1" applyFont="1" applyFill="1" applyBorder="1" applyAlignment="1" applyProtection="1">
      <alignment horizontal="left" vertical="center"/>
      <protection locked="0"/>
    </xf>
    <xf numFmtId="38" fontId="23" fillId="2" borderId="8" xfId="2" applyNumberFormat="1" applyFont="1" applyFill="1" applyBorder="1" applyAlignment="1" applyProtection="1">
      <alignment horizontal="right" vertical="center"/>
      <protection locked="0"/>
    </xf>
    <xf numFmtId="14" fontId="23" fillId="2" borderId="8" xfId="2" applyNumberFormat="1" applyFont="1" applyFill="1" applyBorder="1" applyAlignment="1" applyProtection="1">
      <alignment horizontal="left" vertical="center"/>
      <protection locked="0"/>
    </xf>
    <xf numFmtId="49" fontId="23" fillId="2" borderId="7" xfId="2" applyNumberFormat="1" applyFont="1" applyFill="1" applyBorder="1" applyAlignment="1" applyProtection="1">
      <alignment horizontal="left" vertical="center"/>
      <protection locked="0"/>
    </xf>
    <xf numFmtId="49" fontId="23" fillId="2" borderId="59" xfId="2" applyNumberFormat="1" applyFont="1" applyFill="1" applyBorder="1" applyAlignment="1" applyProtection="1">
      <alignment horizontal="left" vertical="center"/>
      <protection locked="0"/>
    </xf>
    <xf numFmtId="38" fontId="23" fillId="2" borderId="12" xfId="2" applyNumberFormat="1" applyFont="1" applyFill="1" applyBorder="1" applyAlignment="1" applyProtection="1">
      <alignment horizontal="right" vertical="center"/>
      <protection locked="0"/>
    </xf>
    <xf numFmtId="14" fontId="23" fillId="2" borderId="12" xfId="2" applyNumberFormat="1"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38" fontId="23" fillId="2" borderId="6" xfId="6" applyNumberFormat="1" applyFont="1" applyFill="1" applyBorder="1" applyAlignment="1" applyProtection="1">
      <alignment horizontal="righ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11" xfId="6" applyNumberFormat="1" applyFont="1" applyFill="1" applyBorder="1" applyAlignment="1" applyProtection="1">
      <alignment horizontal="right" vertical="center"/>
      <protection locked="0"/>
    </xf>
    <xf numFmtId="49" fontId="23" fillId="2" borderId="8" xfId="12" applyNumberFormat="1" applyFont="1" applyFill="1" applyBorder="1" applyAlignment="1" applyProtection="1">
      <alignment horizontal="center" vertical="center"/>
      <protection locked="0"/>
    </xf>
    <xf numFmtId="49" fontId="23" fillId="2" borderId="10" xfId="12" applyNumberFormat="1" applyFont="1" applyFill="1" applyBorder="1" applyAlignment="1" applyProtection="1">
      <alignment horizontal="center" vertical="center"/>
      <protection locked="0"/>
    </xf>
    <xf numFmtId="49" fontId="23" fillId="2" borderId="8" xfId="0" applyNumberFormat="1" applyFont="1" applyFill="1" applyBorder="1" applyAlignment="1" applyProtection="1">
      <alignment horizontal="center" vertical="center"/>
      <protection locked="0"/>
    </xf>
    <xf numFmtId="0" fontId="23" fillId="2" borderId="10" xfId="0" applyFont="1" applyFill="1" applyBorder="1" applyAlignment="1" applyProtection="1">
      <alignment horizontal="center"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49" fontId="23" fillId="2" borderId="0" xfId="0" applyNumberFormat="1" applyFont="1" applyFill="1" applyAlignment="1" applyProtection="1">
      <alignment horizontal="left" vertical="center"/>
      <protection locked="0"/>
    </xf>
    <xf numFmtId="14"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184"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0" fontId="23" fillId="2" borderId="0" xfId="0" applyFont="1" applyFill="1" applyAlignment="1" applyProtection="1">
      <alignment horizontal="left" vertical="center"/>
      <protection locked="0"/>
    </xf>
    <xf numFmtId="38" fontId="23" fillId="2" borderId="0" xfId="1" applyNumberFormat="1" applyFont="1" applyFill="1" applyAlignment="1" applyProtection="1">
      <alignment horizontal="right" vertical="center"/>
      <protection locked="0"/>
    </xf>
    <xf numFmtId="178" fontId="23" fillId="2" borderId="0" xfId="1" applyNumberFormat="1" applyFont="1" applyFill="1" applyAlignment="1" applyProtection="1">
      <alignment horizontal="right" vertical="center"/>
      <protection locked="0"/>
    </xf>
    <xf numFmtId="182"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41"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5" xfId="1"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38" fontId="23" fillId="2" borderId="41"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0"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178" fontId="23" fillId="2" borderId="45" xfId="1" applyNumberFormat="1" applyFont="1" applyFill="1" applyBorder="1" applyAlignment="1" applyProtection="1">
      <alignment horizontal="right" vertical="center"/>
      <protection locked="0"/>
    </xf>
    <xf numFmtId="178" fontId="23" fillId="2" borderId="46" xfId="1" applyNumberFormat="1" applyFont="1" applyFill="1" applyBorder="1" applyAlignment="1" applyProtection="1">
      <alignment horizontal="right" vertical="center"/>
      <protection locked="0"/>
    </xf>
    <xf numFmtId="177" fontId="23" fillId="2" borderId="0" xfId="0" applyNumberFormat="1" applyFont="1" applyFill="1" applyAlignment="1" applyProtection="1">
      <alignment horizontal="lef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49" fontId="23" fillId="2" borderId="16"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42"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3"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38" fontId="23" fillId="2" borderId="9" xfId="0" applyNumberFormat="1" applyFont="1" applyFill="1" applyBorder="1" applyAlignment="1" applyProtection="1">
      <alignment horizontal="left"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49" fontId="23" fillId="2" borderId="41"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0" xfId="0" applyNumberFormat="1" applyFont="1" applyFill="1" applyBorder="1" applyAlignment="1" applyProtection="1">
      <alignment horizontal="left" vertical="center"/>
      <protection locked="0"/>
    </xf>
    <xf numFmtId="38" fontId="23" fillId="2" borderId="41"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45" xfId="1" applyNumberFormat="1" applyFont="1" applyFill="1" applyBorder="1" applyAlignment="1" applyProtection="1">
      <alignment horizontal="right" vertical="center"/>
      <protection locked="0"/>
    </xf>
    <xf numFmtId="38" fontId="23" fillId="2" borderId="55" xfId="1" applyNumberFormat="1" applyFont="1" applyFill="1" applyBorder="1" applyAlignment="1" applyProtection="1">
      <alignment horizontal="right" vertical="center"/>
      <protection locked="0"/>
    </xf>
    <xf numFmtId="178" fontId="23" fillId="2" borderId="55" xfId="1" applyNumberFormat="1" applyFont="1" applyFill="1" applyBorder="1" applyAlignment="1" applyProtection="1">
      <alignment horizontal="right" vertical="center"/>
      <protection locked="0"/>
    </xf>
    <xf numFmtId="38" fontId="23" fillId="2" borderId="54" xfId="1" applyNumberFormat="1" applyFont="1" applyFill="1" applyBorder="1" applyAlignment="1" applyProtection="1">
      <alignment horizontal="right" vertical="center"/>
      <protection locked="0"/>
    </xf>
    <xf numFmtId="38" fontId="23" fillId="2" borderId="46" xfId="1" applyNumberFormat="1" applyFont="1" applyFill="1" applyBorder="1" applyAlignment="1" applyProtection="1">
      <alignment horizontal="right" vertical="center"/>
      <protection locked="0"/>
    </xf>
    <xf numFmtId="49" fontId="23" fillId="2" borderId="3" xfId="12" applyNumberFormat="1" applyFont="1" applyFill="1" applyBorder="1" applyAlignment="1" applyProtection="1">
      <alignment horizontal="center" vertical="center"/>
      <protection locked="0"/>
    </xf>
    <xf numFmtId="49" fontId="23" fillId="2" borderId="5" xfId="12" applyNumberFormat="1" applyFont="1" applyFill="1" applyBorder="1" applyAlignment="1" applyProtection="1">
      <alignment horizontal="center" vertical="center"/>
      <protection locked="0"/>
    </xf>
    <xf numFmtId="49" fontId="23" fillId="2" borderId="53" xfId="0" applyNumberFormat="1" applyFont="1" applyFill="1" applyBorder="1" applyAlignment="1" applyProtection="1">
      <alignment horizontal="left" vertical="center"/>
      <protection locked="0"/>
    </xf>
    <xf numFmtId="0" fontId="23" fillId="2" borderId="62" xfId="0" applyFont="1" applyFill="1" applyBorder="1" applyAlignment="1" applyProtection="1">
      <alignment horizontal="left" vertical="center"/>
      <protection locked="0"/>
    </xf>
    <xf numFmtId="0" fontId="23" fillId="2" borderId="63" xfId="0" applyFont="1" applyFill="1" applyBorder="1" applyAlignment="1" applyProtection="1">
      <alignment horizontal="left" vertical="center"/>
      <protection locked="0"/>
    </xf>
    <xf numFmtId="0" fontId="23" fillId="2" borderId="64" xfId="0" applyFont="1" applyFill="1" applyBorder="1" applyAlignment="1" applyProtection="1">
      <alignment horizontal="left" vertical="center"/>
      <protection locked="0"/>
    </xf>
    <xf numFmtId="0" fontId="23" fillId="2" borderId="67" xfId="0" applyFont="1" applyFill="1" applyBorder="1" applyAlignment="1" applyProtection="1">
      <alignment horizontal="left" vertical="center"/>
      <protection locked="0"/>
    </xf>
    <xf numFmtId="0" fontId="23" fillId="2" borderId="68" xfId="0" applyFont="1" applyFill="1" applyBorder="1" applyAlignment="1" applyProtection="1">
      <alignment horizontal="left" vertical="center"/>
      <protection locked="0"/>
    </xf>
    <xf numFmtId="14" fontId="23" fillId="2" borderId="53" xfId="0" applyNumberFormat="1" applyFont="1" applyFill="1" applyBorder="1" applyAlignment="1" applyProtection="1">
      <alignment horizontal="left" vertical="center"/>
      <protection locked="0"/>
    </xf>
    <xf numFmtId="14" fontId="23" fillId="2" borderId="21" xfId="0" applyNumberFormat="1" applyFont="1" applyFill="1" applyBorder="1" applyAlignment="1" applyProtection="1">
      <alignment horizontal="left" vertical="center"/>
      <protection locked="0"/>
    </xf>
    <xf numFmtId="14" fontId="23" fillId="2" borderId="23" xfId="0" applyNumberFormat="1" applyFont="1" applyFill="1" applyBorder="1" applyAlignment="1" applyProtection="1">
      <alignment horizontal="left" vertical="center"/>
      <protection locked="0"/>
    </xf>
    <xf numFmtId="14" fontId="23" fillId="2" borderId="63" xfId="0" applyNumberFormat="1" applyFont="1" applyFill="1" applyBorder="1" applyAlignment="1" applyProtection="1">
      <alignment horizontal="left" vertical="center"/>
      <protection locked="0"/>
    </xf>
    <xf numFmtId="14" fontId="23" fillId="2" borderId="26" xfId="0" applyNumberFormat="1" applyFont="1" applyFill="1" applyBorder="1" applyAlignment="1" applyProtection="1">
      <alignment horizontal="left" vertical="center"/>
      <protection locked="0"/>
    </xf>
    <xf numFmtId="14" fontId="23" fillId="2" borderId="67"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19" xfId="0" applyNumberFormat="1" applyFont="1" applyFill="1" applyBorder="1" applyAlignment="1" applyProtection="1">
      <alignment horizontal="left" vertical="center"/>
      <protection locked="0"/>
    </xf>
    <xf numFmtId="49" fontId="23" fillId="2" borderId="12" xfId="12" applyNumberFormat="1" applyFont="1" applyFill="1" applyBorder="1" applyAlignment="1" applyProtection="1">
      <alignment horizontal="center" vertical="center"/>
      <protection locked="0"/>
    </xf>
    <xf numFmtId="49" fontId="23" fillId="2" borderId="14" xfId="12" applyNumberFormat="1" applyFont="1" applyFill="1" applyBorder="1" applyAlignment="1" applyProtection="1">
      <alignment horizontal="center" vertical="center"/>
      <protection locked="0"/>
    </xf>
    <xf numFmtId="49" fontId="23" fillId="2" borderId="1" xfId="12" applyNumberFormat="1" applyFont="1" applyFill="1" applyBorder="1" applyAlignment="1" applyProtection="1">
      <alignment horizontal="center" vertical="center"/>
      <protection locked="0"/>
    </xf>
    <xf numFmtId="49" fontId="23" fillId="2" borderId="17" xfId="12" applyNumberFormat="1" applyFont="1" applyFill="1" applyBorder="1" applyAlignment="1" applyProtection="1">
      <alignment horizontal="center" vertical="center"/>
      <protection locked="0"/>
    </xf>
    <xf numFmtId="49" fontId="23" fillId="2" borderId="1" xfId="0" applyNumberFormat="1" applyFont="1" applyFill="1" applyBorder="1" applyAlignment="1" applyProtection="1">
      <alignment horizontal="left" vertical="center"/>
      <protection locked="0"/>
    </xf>
    <xf numFmtId="0" fontId="23" fillId="2" borderId="17" xfId="0" applyFont="1" applyFill="1" applyBorder="1" applyAlignment="1" applyProtection="1">
      <alignment horizontal="left" vertical="center"/>
      <protection locked="0"/>
    </xf>
    <xf numFmtId="14" fontId="23" fillId="2" borderId="1" xfId="0" applyNumberFormat="1" applyFont="1" applyFill="1" applyBorder="1" applyAlignment="1" applyProtection="1">
      <alignment horizontal="left" vertical="center"/>
      <protection locked="0"/>
    </xf>
    <xf numFmtId="0" fontId="23" fillId="2" borderId="2" xfId="0" applyFont="1" applyFill="1" applyBorder="1" applyAlignment="1" applyProtection="1">
      <alignment horizontal="left" vertical="center"/>
      <protection locked="0"/>
    </xf>
    <xf numFmtId="0" fontId="23" fillId="2" borderId="37" xfId="0"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protection locked="0"/>
    </xf>
    <xf numFmtId="0" fontId="23" fillId="2" borderId="38" xfId="0" applyFont="1" applyFill="1" applyBorder="1" applyAlignment="1" applyProtection="1">
      <alignment horizontal="left" vertical="center"/>
      <protection locked="0"/>
    </xf>
    <xf numFmtId="0" fontId="23" fillId="2" borderId="35" xfId="0" applyFont="1" applyFill="1" applyBorder="1" applyAlignment="1" applyProtection="1">
      <alignment horizontal="left" vertical="center"/>
      <protection locked="0"/>
    </xf>
    <xf numFmtId="0" fontId="23" fillId="2" borderId="21" xfId="0" applyFont="1" applyFill="1" applyBorder="1" applyAlignment="1" applyProtection="1">
      <alignment horizontal="left" vertical="center"/>
      <protection locked="0"/>
    </xf>
    <xf numFmtId="0" fontId="23" fillId="2" borderId="23" xfId="0" applyFont="1" applyFill="1" applyBorder="1" applyAlignment="1" applyProtection="1">
      <alignment horizontal="left" vertical="center"/>
      <protection locked="0"/>
    </xf>
    <xf numFmtId="0" fontId="23" fillId="2" borderId="26" xfId="0" applyFont="1" applyFill="1" applyBorder="1" applyAlignment="1" applyProtection="1">
      <alignment horizontal="left" vertical="center"/>
      <protection locked="0"/>
    </xf>
    <xf numFmtId="0" fontId="23" fillId="2" borderId="39" xfId="0" applyFont="1" applyFill="1" applyBorder="1" applyAlignment="1" applyProtection="1">
      <alignment horizontal="left" vertical="center"/>
      <protection locked="0"/>
    </xf>
    <xf numFmtId="0" fontId="23" fillId="2" borderId="58" xfId="0" applyFont="1" applyFill="1" applyBorder="1" applyAlignment="1" applyProtection="1">
      <alignment horizontal="left" vertical="center"/>
      <protection locked="0"/>
    </xf>
    <xf numFmtId="49" fontId="23" fillId="2" borderId="8" xfId="2" applyNumberFormat="1" applyFont="1" applyFill="1" applyBorder="1" applyAlignment="1" applyProtection="1">
      <alignment horizontal="left" vertical="center" wrapText="1"/>
      <protection locked="0"/>
    </xf>
    <xf numFmtId="49" fontId="23" fillId="2" borderId="9" xfId="2" applyNumberFormat="1" applyFont="1" applyFill="1" applyBorder="1" applyAlignment="1" applyProtection="1">
      <alignment horizontal="left" vertical="center" wrapText="1"/>
      <protection locked="0"/>
    </xf>
    <xf numFmtId="49" fontId="23" fillId="2" borderId="10" xfId="2" applyNumberFormat="1" applyFont="1" applyFill="1" applyBorder="1" applyAlignment="1" applyProtection="1">
      <alignment horizontal="left" vertical="center" wrapText="1"/>
      <protection locked="0"/>
    </xf>
    <xf numFmtId="49" fontId="23" fillId="2" borderId="15" xfId="2" applyNumberFormat="1" applyFont="1" applyFill="1" applyBorder="1" applyAlignment="1" applyProtection="1">
      <alignment horizontal="left" vertical="center" wrapText="1"/>
      <protection locked="0"/>
    </xf>
    <xf numFmtId="0" fontId="23" fillId="2" borderId="5" xfId="2" applyFont="1" applyFill="1" applyBorder="1" applyAlignment="1" applyProtection="1">
      <alignment horizontal="left" vertical="center" wrapText="1"/>
      <protection locked="0"/>
    </xf>
    <xf numFmtId="49" fontId="23" fillId="2" borderId="3" xfId="2" applyNumberFormat="1" applyFont="1" applyFill="1" applyBorder="1" applyAlignment="1" applyProtection="1">
      <alignment horizontal="left" vertical="center" wrapText="1"/>
      <protection locked="0"/>
    </xf>
    <xf numFmtId="49" fontId="23" fillId="2" borderId="4" xfId="2" applyNumberFormat="1" applyFont="1" applyFill="1" applyBorder="1" applyAlignment="1" applyProtection="1">
      <alignment horizontal="left" vertical="center" wrapText="1"/>
      <protection locked="0"/>
    </xf>
    <xf numFmtId="49" fontId="23" fillId="2" borderId="5" xfId="2" applyNumberFormat="1" applyFont="1" applyFill="1" applyBorder="1" applyAlignment="1" applyProtection="1">
      <alignment horizontal="left" vertical="center" wrapText="1"/>
      <protection locked="0"/>
    </xf>
    <xf numFmtId="0" fontId="23" fillId="2" borderId="10" xfId="0" applyFont="1" applyFill="1" applyBorder="1" applyAlignment="1" applyProtection="1">
      <alignment horizontal="left" vertical="center" wrapText="1"/>
      <protection locked="0"/>
    </xf>
    <xf numFmtId="0" fontId="23" fillId="2" borderId="11" xfId="0" applyFont="1" applyFill="1" applyBorder="1" applyAlignment="1" applyProtection="1">
      <alignment horizontal="left" vertical="center" wrapText="1"/>
      <protection locked="0"/>
    </xf>
    <xf numFmtId="49" fontId="23" fillId="2" borderId="16" xfId="2" applyNumberFormat="1" applyFont="1" applyFill="1" applyBorder="1" applyAlignment="1" applyProtection="1">
      <alignment horizontal="left" vertical="center" wrapText="1"/>
      <protection locked="0"/>
    </xf>
    <xf numFmtId="49" fontId="23" fillId="2" borderId="41" xfId="2" applyNumberFormat="1" applyFont="1" applyFill="1" applyBorder="1" applyAlignment="1" applyProtection="1">
      <alignment horizontal="left" vertical="center" wrapText="1"/>
      <protection locked="0"/>
    </xf>
    <xf numFmtId="0" fontId="23" fillId="2" borderId="14" xfId="2" applyFont="1" applyFill="1" applyBorder="1" applyAlignment="1" applyProtection="1">
      <alignment horizontal="left" vertical="center" wrapText="1"/>
      <protection locked="0"/>
    </xf>
    <xf numFmtId="49" fontId="23" fillId="2" borderId="12" xfId="2" applyNumberFormat="1" applyFont="1" applyFill="1" applyBorder="1" applyAlignment="1" applyProtection="1">
      <alignment horizontal="left" vertical="center" wrapText="1"/>
      <protection locked="0"/>
    </xf>
    <xf numFmtId="49" fontId="23" fillId="2" borderId="13" xfId="2" applyNumberFormat="1" applyFont="1" applyFill="1" applyBorder="1" applyAlignment="1" applyProtection="1">
      <alignment horizontal="left" vertical="center" wrapText="1"/>
      <protection locked="0"/>
    </xf>
    <xf numFmtId="49" fontId="23" fillId="2" borderId="14" xfId="2" applyNumberFormat="1" applyFont="1" applyFill="1" applyBorder="1" applyAlignment="1" applyProtection="1">
      <alignment horizontal="left" vertical="center" wrapText="1"/>
      <protection locked="0"/>
    </xf>
    <xf numFmtId="0" fontId="23" fillId="2" borderId="10" xfId="2" applyFont="1" applyFill="1" applyBorder="1" applyAlignment="1" applyProtection="1">
      <alignment horizontal="left" vertical="center" wrapText="1"/>
      <protection locked="0"/>
    </xf>
    <xf numFmtId="49" fontId="23" fillId="2" borderId="12"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0" xfId="6" applyNumberFormat="1" applyFont="1" applyFill="1" applyBorder="1" applyAlignment="1" applyProtection="1">
      <alignment horizontal="right" vertical="center"/>
      <protection locked="0"/>
    </xf>
    <xf numFmtId="49" fontId="23" fillId="2" borderId="41" xfId="6" applyNumberFormat="1" applyFont="1" applyFill="1" applyBorder="1" applyAlignment="1" applyProtection="1">
      <alignment horizontal="left" vertical="center"/>
      <protection locked="0"/>
    </xf>
    <xf numFmtId="38" fontId="23" fillId="2" borderId="40" xfId="6" applyNumberFormat="1" applyFont="1" applyFill="1" applyBorder="1" applyAlignment="1" applyProtection="1">
      <alignment horizontal="right" vertical="center"/>
      <protection locked="0"/>
    </xf>
    <xf numFmtId="49" fontId="23" fillId="2" borderId="3" xfId="0" applyNumberFormat="1" applyFont="1" applyFill="1" applyBorder="1" applyAlignment="1" applyProtection="1">
      <alignment horizontal="left" vertical="center"/>
      <protection locked="0"/>
    </xf>
    <xf numFmtId="0" fontId="23" fillId="2" borderId="5" xfId="0"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1" xfId="0"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57"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49" fontId="23" fillId="2" borderId="68" xfId="12" applyNumberFormat="1" applyFont="1" applyFill="1" applyBorder="1" applyAlignment="1" applyProtection="1">
      <alignment horizontal="center" vertical="center"/>
      <protection locked="0"/>
    </xf>
    <xf numFmtId="49" fontId="23" fillId="2" borderId="12" xfId="0" applyNumberFormat="1"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0" fontId="23" fillId="2" borderId="13" xfId="0" applyFont="1" applyFill="1" applyBorder="1" applyAlignment="1" applyProtection="1">
      <alignment horizontal="left" vertical="center"/>
      <protection locked="0"/>
    </xf>
    <xf numFmtId="0" fontId="23" fillId="2" borderId="40" xfId="0" applyFont="1" applyFill="1" applyBorder="1" applyAlignment="1" applyProtection="1">
      <alignment horizontal="left"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53" xfId="12" applyNumberFormat="1" applyFont="1" applyFill="1" applyBorder="1" applyAlignment="1" applyProtection="1">
      <alignment horizontal="center" vertical="center"/>
      <protection locked="0"/>
    </xf>
    <xf numFmtId="49" fontId="23" fillId="2" borderId="62" xfId="12" applyNumberFormat="1" applyFont="1" applyFill="1" applyBorder="1" applyAlignment="1" applyProtection="1">
      <alignment horizontal="center" vertical="center"/>
      <protection locked="0"/>
    </xf>
    <xf numFmtId="49" fontId="23" fillId="2" borderId="63" xfId="12" applyNumberFormat="1" applyFont="1" applyFill="1" applyBorder="1" applyAlignment="1" applyProtection="1">
      <alignment horizontal="center" vertical="center"/>
      <protection locked="0"/>
    </xf>
    <xf numFmtId="49" fontId="23" fillId="2" borderId="64" xfId="12" applyNumberFormat="1" applyFont="1" applyFill="1" applyBorder="1" applyAlignment="1" applyProtection="1">
      <alignment horizontal="center" vertical="center"/>
      <protection locked="0"/>
    </xf>
    <xf numFmtId="14" fontId="23" fillId="2" borderId="3" xfId="0" applyNumberFormat="1"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23" fillId="2" borderId="6" xfId="0" applyFont="1" applyFill="1" applyBorder="1" applyAlignment="1" applyProtection="1">
      <alignment horizontal="left" vertical="center"/>
      <protection locked="0"/>
    </xf>
    <xf numFmtId="14" fontId="23" fillId="2" borderId="6" xfId="0" applyNumberFormat="1"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wrapText="1"/>
      <protection locked="0"/>
    </xf>
    <xf numFmtId="0" fontId="23" fillId="2" borderId="40" xfId="0" applyFont="1" applyFill="1" applyBorder="1" applyAlignment="1" applyProtection="1">
      <alignment horizontal="left" vertical="center" wrapText="1"/>
      <protection locked="0"/>
    </xf>
    <xf numFmtId="49" fontId="23" fillId="2" borderId="6" xfId="2" applyNumberFormat="1" applyFont="1" applyFill="1" applyBorder="1" applyAlignment="1" applyProtection="1">
      <alignment horizontal="left" vertical="center" wrapText="1"/>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0" fontId="11" fillId="0" borderId="18" xfId="2" applyFont="1" applyBorder="1" applyProtection="1">
      <alignment vertical="center"/>
    </xf>
    <xf numFmtId="0" fontId="11" fillId="0" borderId="23" xfId="2" applyFont="1" applyBorder="1" applyProtection="1">
      <alignment vertical="center"/>
    </xf>
    <xf numFmtId="0" fontId="20" fillId="0" borderId="0" xfId="0" applyFont="1" applyProtection="1">
      <alignment vertical="center"/>
    </xf>
    <xf numFmtId="49" fontId="20" fillId="0" borderId="0" xfId="0" applyNumberFormat="1" applyFont="1" applyAlignment="1" applyProtection="1">
      <alignment horizontal="right" vertical="top"/>
    </xf>
    <xf numFmtId="49" fontId="11" fillId="0" borderId="18" xfId="0" applyNumberFormat="1" applyFont="1" applyBorder="1" applyAlignment="1" applyProtection="1">
      <alignment vertical="top"/>
    </xf>
    <xf numFmtId="0" fontId="11" fillId="0" borderId="18" xfId="0" applyFont="1" applyBorder="1" applyAlignment="1" applyProtection="1">
      <alignment vertical="top"/>
    </xf>
    <xf numFmtId="0" fontId="11" fillId="0" borderId="19" xfId="2" applyFont="1" applyBorder="1" applyProtection="1">
      <alignment vertical="center"/>
    </xf>
    <xf numFmtId="0" fontId="11" fillId="0" borderId="22"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6"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7"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7"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47" xfId="0" applyNumberFormat="1" applyFont="1" applyBorder="1" applyAlignment="1" applyProtection="1">
      <alignment horizontal="right" vertical="center"/>
    </xf>
    <xf numFmtId="38" fontId="11" fillId="0" borderId="39"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2"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3"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0" fontId="18" fillId="0" borderId="0" xfId="0" applyFont="1" applyAlignment="1" applyProtection="1">
      <alignmen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1"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0"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7"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7"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4" xfId="2" applyFont="1" applyBorder="1" applyProtection="1">
      <alignment vertical="center"/>
    </xf>
    <xf numFmtId="0" fontId="11" fillId="0" borderId="45" xfId="2" applyFont="1" applyBorder="1" applyProtection="1">
      <alignment vertical="center"/>
    </xf>
    <xf numFmtId="0" fontId="11" fillId="0" borderId="46"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2"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3" xfId="1" applyNumberFormat="1" applyFont="1" applyBorder="1" applyAlignment="1" applyProtection="1">
      <alignment horizontal="left" vertical="center"/>
    </xf>
    <xf numFmtId="0" fontId="11" fillId="0" borderId="27" xfId="0" applyFont="1" applyBorder="1" applyProtection="1">
      <alignment vertical="center"/>
    </xf>
    <xf numFmtId="0" fontId="11" fillId="0" borderId="28" xfId="0" applyFont="1" applyBorder="1" applyProtection="1">
      <alignment vertical="center"/>
    </xf>
    <xf numFmtId="0" fontId="11" fillId="0" borderId="29" xfId="0" applyFont="1" applyBorder="1" applyProtection="1">
      <alignment vertical="center"/>
    </xf>
    <xf numFmtId="185" fontId="23" fillId="0" borderId="27" xfId="1" applyNumberFormat="1" applyFont="1" applyBorder="1" applyAlignment="1" applyProtection="1">
      <alignment horizontal="right" vertical="center"/>
    </xf>
    <xf numFmtId="183" fontId="23" fillId="0" borderId="28" xfId="1" applyNumberFormat="1" applyFont="1" applyBorder="1" applyAlignment="1" applyProtection="1">
      <alignment horizontal="right" vertical="center"/>
    </xf>
    <xf numFmtId="183"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178" fontId="11" fillId="0" borderId="0" xfId="0" applyNumberFormat="1" applyFont="1" applyProtection="1">
      <alignment vertical="center"/>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48"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7"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48"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0"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16" xfId="2" applyFont="1" applyBorder="1" applyAlignment="1" applyProtection="1">
      <alignment horizontal="left" vertical="center"/>
    </xf>
    <xf numFmtId="0" fontId="11" fillId="0" borderId="9" xfId="2"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47" xfId="2" applyFont="1" applyBorder="1" applyAlignment="1" applyProtection="1">
      <alignment horizontal="left" vertical="center"/>
    </xf>
    <xf numFmtId="0" fontId="11" fillId="0" borderId="39" xfId="0" applyFont="1" applyBorder="1" applyAlignment="1" applyProtection="1">
      <alignment horizontal="left" vertical="center"/>
    </xf>
    <xf numFmtId="0" fontId="11" fillId="0" borderId="58" xfId="0"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56" xfId="1" applyNumberFormat="1" applyFont="1" applyBorder="1" applyAlignment="1" applyProtection="1">
      <alignment horizontal="right" vertical="center"/>
    </xf>
    <xf numFmtId="38" fontId="23" fillId="0" borderId="52"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56"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0" fontId="17" fillId="0" borderId="26" xfId="0" applyFont="1" applyBorder="1" applyProtection="1">
      <alignment vertical="center"/>
    </xf>
    <xf numFmtId="0" fontId="11" fillId="0" borderId="49"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7" xfId="12" applyNumberFormat="1" applyFont="1" applyBorder="1" applyAlignment="1" applyProtection="1">
      <alignment horizontal="center" vertical="center"/>
    </xf>
    <xf numFmtId="0" fontId="11" fillId="0" borderId="48"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0" fontId="11" fillId="0" borderId="50" xfId="6" applyFont="1" applyBorder="1" applyAlignment="1" applyProtection="1">
      <alignment horizontal="left" vertical="center"/>
    </xf>
    <xf numFmtId="0" fontId="11" fillId="0" borderId="51"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180" fontId="17" fillId="0" borderId="0" xfId="0" applyNumberFormat="1" applyFont="1" applyAlignment="1" applyProtection="1">
      <alignment vertical="center" wrapText="1"/>
    </xf>
    <xf numFmtId="180" fontId="17" fillId="0" borderId="18" xfId="0" applyNumberFormat="1" applyFont="1" applyBorder="1" applyAlignment="1" applyProtection="1">
      <alignment horizontal="left" vertical="center" wrapText="1"/>
    </xf>
    <xf numFmtId="0" fontId="11" fillId="0" borderId="49"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60" xfId="0" applyFont="1" applyBorder="1" applyAlignment="1" applyProtection="1">
      <alignment horizontal="center" vertical="center"/>
    </xf>
    <xf numFmtId="0" fontId="11" fillId="0" borderId="60" xfId="0" applyFont="1" applyBorder="1" applyAlignment="1" applyProtection="1">
      <alignment horizontal="left" vertical="center"/>
    </xf>
    <xf numFmtId="0" fontId="11" fillId="0" borderId="60" xfId="2" applyFont="1" applyBorder="1" applyAlignment="1" applyProtection="1">
      <alignment horizontal="left" vertical="center" wrapText="1"/>
    </xf>
    <xf numFmtId="0" fontId="11" fillId="0" borderId="61" xfId="2" applyFont="1" applyBorder="1" applyAlignment="1" applyProtection="1">
      <alignment horizontal="left" vertical="center" wrapText="1"/>
    </xf>
    <xf numFmtId="0" fontId="11" fillId="0" borderId="50" xfId="12" applyFont="1" applyBorder="1" applyAlignment="1" applyProtection="1">
      <alignment horizontal="center" vertical="center" wrapText="1"/>
    </xf>
    <xf numFmtId="0" fontId="11" fillId="0" borderId="34" xfId="12" applyFont="1" applyBorder="1" applyAlignment="1" applyProtection="1">
      <alignment horizontal="left" vertical="center"/>
    </xf>
    <xf numFmtId="0" fontId="11" fillId="3" borderId="3" xfId="0" applyFont="1" applyFill="1" applyBorder="1" applyAlignment="1" applyProtection="1">
      <alignment horizontal="left" vertical="center"/>
    </xf>
    <xf numFmtId="0" fontId="11" fillId="3" borderId="5" xfId="0" applyFont="1" applyFill="1" applyBorder="1" applyAlignment="1" applyProtection="1">
      <alignment horizontal="left" vertical="center"/>
    </xf>
    <xf numFmtId="0" fontId="11" fillId="0" borderId="53" xfId="0" applyFont="1" applyBorder="1" applyAlignment="1" applyProtection="1">
      <alignment horizontal="left" vertical="center"/>
    </xf>
    <xf numFmtId="0" fontId="11" fillId="0" borderId="62" xfId="0" applyFont="1" applyBorder="1" applyAlignment="1" applyProtection="1">
      <alignment horizontal="left" vertical="center"/>
    </xf>
    <xf numFmtId="0" fontId="11" fillId="0" borderId="32" xfId="12" applyFont="1" applyBorder="1" applyAlignment="1" applyProtection="1">
      <alignment horizontal="center" vertical="center" wrapText="1"/>
    </xf>
    <xf numFmtId="0" fontId="11" fillId="0" borderId="7" xfId="12" applyFont="1" applyBorder="1" applyAlignment="1" applyProtection="1">
      <alignment horizontal="left" vertical="center"/>
    </xf>
    <xf numFmtId="0" fontId="11" fillId="3" borderId="8" xfId="0" applyFont="1" applyFill="1" applyBorder="1" applyAlignment="1" applyProtection="1">
      <alignment horizontal="left" vertical="center"/>
    </xf>
    <xf numFmtId="0" fontId="11" fillId="3" borderId="10" xfId="0" applyFont="1" applyFill="1" applyBorder="1" applyAlignment="1" applyProtection="1">
      <alignment horizontal="left" vertical="center"/>
    </xf>
    <xf numFmtId="0" fontId="11" fillId="0" borderId="63" xfId="0" applyFont="1" applyBorder="1" applyAlignment="1" applyProtection="1">
      <alignment horizontal="left" vertical="center"/>
    </xf>
    <xf numFmtId="0" fontId="11" fillId="0" borderId="64" xfId="0" applyFont="1" applyBorder="1" applyAlignment="1" applyProtection="1">
      <alignment horizontal="left" vertical="center"/>
    </xf>
    <xf numFmtId="0" fontId="11" fillId="0" borderId="33" xfId="12" applyFont="1" applyBorder="1" applyAlignment="1" applyProtection="1">
      <alignment horizontal="center" vertical="center" wrapText="1"/>
    </xf>
    <xf numFmtId="0" fontId="11" fillId="0" borderId="65" xfId="12" applyFont="1" applyBorder="1" applyAlignment="1" applyProtection="1">
      <alignment horizontal="left" vertical="center"/>
    </xf>
    <xf numFmtId="0" fontId="11" fillId="3" borderId="66" xfId="0" applyFont="1" applyFill="1" applyBorder="1" applyAlignment="1" applyProtection="1">
      <alignment horizontal="left" vertical="center"/>
    </xf>
    <xf numFmtId="0" fontId="11" fillId="3" borderId="57" xfId="0" applyFont="1" applyFill="1" applyBorder="1" applyAlignment="1" applyProtection="1">
      <alignment horizontal="left" vertical="center"/>
    </xf>
    <xf numFmtId="0" fontId="11" fillId="0" borderId="67" xfId="0" applyFont="1" applyBorder="1" applyAlignment="1" applyProtection="1">
      <alignment horizontal="left" vertical="center"/>
    </xf>
    <xf numFmtId="0" fontId="11" fillId="0" borderId="68" xfId="0" applyFont="1" applyBorder="1" applyAlignment="1" applyProtection="1">
      <alignment horizontal="left" vertical="center"/>
    </xf>
    <xf numFmtId="0" fontId="11" fillId="0" borderId="50" xfId="12" applyFont="1" applyBorder="1" applyAlignment="1" applyProtection="1">
      <alignment horizontal="center" vertical="center" textRotation="255" wrapText="1"/>
    </xf>
    <xf numFmtId="0" fontId="11" fillId="0" borderId="51" xfId="12" applyFont="1" applyBorder="1" applyAlignment="1" applyProtection="1">
      <alignment horizontal="left" vertical="center"/>
    </xf>
    <xf numFmtId="0" fontId="11" fillId="0" borderId="32" xfId="12" applyFont="1" applyBorder="1" applyAlignment="1" applyProtection="1">
      <alignment horizontal="center" vertical="center" textRotation="255" wrapText="1"/>
    </xf>
    <xf numFmtId="0" fontId="11" fillId="3" borderId="63" xfId="0" applyFont="1" applyFill="1" applyBorder="1" applyAlignment="1" applyProtection="1">
      <alignment horizontal="center" vertical="center"/>
    </xf>
    <xf numFmtId="0" fontId="11" fillId="3" borderId="0" xfId="0" applyFont="1" applyFill="1" applyAlignment="1" applyProtection="1">
      <alignment horizontal="center" vertical="center"/>
    </xf>
    <xf numFmtId="0" fontId="11" fillId="3" borderId="64" xfId="0" applyFont="1" applyFill="1" applyBorder="1" applyAlignment="1" applyProtection="1">
      <alignment horizontal="center" vertical="center"/>
    </xf>
    <xf numFmtId="14" fontId="11" fillId="3" borderId="66" xfId="0" applyNumberFormat="1" applyFont="1" applyFill="1" applyBorder="1" applyAlignment="1" applyProtection="1">
      <alignment horizontal="left" vertical="center"/>
    </xf>
    <xf numFmtId="14" fontId="11" fillId="3" borderId="31" xfId="0" applyNumberFormat="1" applyFont="1" applyFill="1" applyBorder="1" applyAlignment="1" applyProtection="1">
      <alignment horizontal="left" vertical="center"/>
    </xf>
    <xf numFmtId="14" fontId="11" fillId="3" borderId="43" xfId="0" applyNumberFormat="1" applyFont="1" applyFill="1" applyBorder="1" applyAlignment="1" applyProtection="1">
      <alignment horizontal="left" vertical="center"/>
    </xf>
    <xf numFmtId="0" fontId="17" fillId="0" borderId="48" xfId="2" applyFont="1" applyBorder="1" applyAlignment="1" applyProtection="1">
      <alignment vertical="top"/>
    </xf>
    <xf numFmtId="0" fontId="11" fillId="3" borderId="63" xfId="0" applyFont="1" applyFill="1" applyBorder="1" applyAlignment="1" applyProtection="1">
      <alignment horizontal="left" vertical="center"/>
    </xf>
    <xf numFmtId="0" fontId="11" fillId="3" borderId="64" xfId="0" applyFont="1" applyFill="1" applyBorder="1" applyAlignment="1" applyProtection="1">
      <alignment horizontal="left" vertical="center"/>
    </xf>
    <xf numFmtId="14" fontId="11" fillId="3" borderId="63" xfId="0" applyNumberFormat="1" applyFont="1" applyFill="1" applyBorder="1" applyAlignment="1" applyProtection="1">
      <alignment horizontal="left" vertical="center"/>
    </xf>
    <xf numFmtId="14" fontId="11" fillId="3" borderId="0" xfId="0" applyNumberFormat="1" applyFont="1" applyFill="1" applyAlignment="1" applyProtection="1">
      <alignment horizontal="left" vertical="center"/>
    </xf>
    <xf numFmtId="14" fontId="11" fillId="3" borderId="26" xfId="0" applyNumberFormat="1" applyFont="1" applyFill="1" applyBorder="1" applyAlignment="1" applyProtection="1">
      <alignment horizontal="left" vertical="center"/>
    </xf>
    <xf numFmtId="0" fontId="11" fillId="0" borderId="33" xfId="12" applyFont="1" applyBorder="1" applyAlignment="1" applyProtection="1">
      <alignment horizontal="center" vertical="center" textRotation="255" wrapText="1"/>
    </xf>
    <xf numFmtId="0" fontId="11" fillId="0" borderId="59" xfId="12" applyFont="1" applyBorder="1" applyAlignment="1" applyProtection="1">
      <alignment horizontal="left" vertical="center"/>
    </xf>
    <xf numFmtId="0" fontId="11" fillId="3" borderId="67" xfId="0" applyFont="1" applyFill="1" applyBorder="1" applyAlignment="1" applyProtection="1">
      <alignment horizontal="left" vertical="center"/>
    </xf>
    <xf numFmtId="0" fontId="11" fillId="3" borderId="68" xfId="0" applyFont="1" applyFill="1" applyBorder="1" applyAlignment="1" applyProtection="1">
      <alignment horizontal="left" vertical="center"/>
    </xf>
    <xf numFmtId="0" fontId="11" fillId="3" borderId="67" xfId="0" applyFont="1" applyFill="1" applyBorder="1" applyAlignment="1" applyProtection="1">
      <alignment horizontal="center" vertical="center"/>
    </xf>
    <xf numFmtId="0" fontId="11" fillId="3" borderId="18" xfId="0" applyFont="1" applyFill="1" applyBorder="1" applyAlignment="1" applyProtection="1">
      <alignment horizontal="center" vertical="center"/>
    </xf>
    <xf numFmtId="0" fontId="11" fillId="3" borderId="68" xfId="0" applyFont="1" applyFill="1" applyBorder="1" applyAlignment="1" applyProtection="1">
      <alignment horizontal="center" vertical="center"/>
    </xf>
    <xf numFmtId="14" fontId="11" fillId="3" borderId="67" xfId="0" applyNumberFormat="1" applyFont="1" applyFill="1" applyBorder="1" applyAlignment="1" applyProtection="1">
      <alignment horizontal="left" vertical="center"/>
    </xf>
    <xf numFmtId="14" fontId="11" fillId="3" borderId="18" xfId="0" applyNumberFormat="1" applyFont="1" applyFill="1" applyBorder="1" applyAlignment="1" applyProtection="1">
      <alignment horizontal="left" vertical="center"/>
    </xf>
    <xf numFmtId="14" fontId="11" fillId="3" borderId="19" xfId="0" applyNumberFormat="1" applyFont="1" applyFill="1" applyBorder="1" applyAlignment="1" applyProtection="1">
      <alignment horizontal="left" vertical="center"/>
    </xf>
    <xf numFmtId="0" fontId="11" fillId="0" borderId="69" xfId="12" applyFont="1" applyBorder="1" applyAlignment="1" applyProtection="1">
      <alignment horizontal="center" vertical="center" textRotation="255" wrapText="1"/>
    </xf>
    <xf numFmtId="0" fontId="11" fillId="0" borderId="70" xfId="12" applyFont="1" applyBorder="1" applyAlignment="1" applyProtection="1">
      <alignment horizontal="center" vertical="center" textRotation="255" wrapText="1"/>
    </xf>
    <xf numFmtId="0" fontId="11" fillId="0" borderId="38" xfId="0" applyFont="1" applyBorder="1" applyAlignment="1" applyProtection="1">
      <alignment horizontal="left" vertical="center"/>
    </xf>
    <xf numFmtId="0" fontId="11" fillId="0" borderId="35" xfId="0" applyFont="1" applyBorder="1" applyAlignment="1" applyProtection="1">
      <alignment horizontal="left" vertical="center"/>
    </xf>
    <xf numFmtId="0" fontId="11" fillId="3" borderId="0" xfId="0" applyFont="1" applyFill="1" applyAlignment="1" applyProtection="1">
      <alignment horizontal="left" vertical="center"/>
    </xf>
    <xf numFmtId="0" fontId="11" fillId="3" borderId="31" xfId="0" applyFont="1" applyFill="1" applyBorder="1" applyAlignment="1" applyProtection="1">
      <alignment horizontal="left" vertical="center"/>
    </xf>
    <xf numFmtId="0" fontId="11" fillId="3" borderId="43" xfId="0" applyFont="1" applyFill="1" applyBorder="1" applyAlignment="1" applyProtection="1">
      <alignment horizontal="left" vertical="center"/>
    </xf>
    <xf numFmtId="0" fontId="11" fillId="3" borderId="26" xfId="0" applyFont="1" applyFill="1" applyBorder="1" applyAlignment="1" applyProtection="1">
      <alignment horizontal="left" vertical="center"/>
    </xf>
    <xf numFmtId="0" fontId="11" fillId="0" borderId="71" xfId="12" applyFont="1" applyBorder="1" applyAlignment="1" applyProtection="1">
      <alignment horizontal="center" vertical="center" textRotation="255" wrapText="1"/>
    </xf>
    <xf numFmtId="0" fontId="11" fillId="3" borderId="18" xfId="0" applyFont="1" applyFill="1" applyBorder="1" applyAlignment="1" applyProtection="1">
      <alignment horizontal="left" vertical="center"/>
    </xf>
    <xf numFmtId="0" fontId="11" fillId="3" borderId="19" xfId="0" applyFont="1" applyFill="1" applyBorder="1" applyAlignment="1" applyProtection="1">
      <alignment horizontal="left" vertical="center"/>
    </xf>
    <xf numFmtId="0" fontId="11" fillId="0" borderId="25" xfId="12" applyFont="1" applyBorder="1" applyAlignment="1" applyProtection="1">
      <alignment horizontal="left" vertical="center" wrapText="1"/>
    </xf>
    <xf numFmtId="0" fontId="11" fillId="0" borderId="2" xfId="12" applyFont="1" applyBorder="1" applyAlignment="1" applyProtection="1">
      <alignment horizontal="left" vertical="center" wrapText="1"/>
    </xf>
    <xf numFmtId="0" fontId="11" fillId="0" borderId="17" xfId="12" applyFont="1" applyBorder="1" applyAlignment="1" applyProtection="1">
      <alignment horizontal="left" vertical="center" wrapText="1"/>
    </xf>
    <xf numFmtId="0" fontId="11" fillId="3" borderId="1" xfId="0" applyFont="1" applyFill="1" applyBorder="1" applyAlignment="1" applyProtection="1">
      <alignment horizontal="left" vertical="center"/>
    </xf>
    <xf numFmtId="0" fontId="11" fillId="3" borderId="17" xfId="0" applyFont="1" applyFill="1" applyBorder="1" applyAlignment="1" applyProtection="1">
      <alignment horizontal="left" vertical="center"/>
    </xf>
    <xf numFmtId="0" fontId="11" fillId="3" borderId="60" xfId="0" applyFont="1" applyFill="1" applyBorder="1" applyAlignment="1" applyProtection="1">
      <alignment horizontal="left" vertical="center"/>
    </xf>
    <xf numFmtId="0" fontId="11" fillId="3" borderId="60" xfId="0" applyFont="1" applyFill="1" applyBorder="1" applyAlignment="1" applyProtection="1">
      <alignment horizontal="left" vertical="center" wrapText="1"/>
    </xf>
    <xf numFmtId="0" fontId="11" fillId="3" borderId="61" xfId="0" applyFont="1" applyFill="1" applyBorder="1" applyAlignment="1" applyProtection="1">
      <alignment horizontal="left" vertical="center" wrapText="1"/>
    </xf>
    <xf numFmtId="0" fontId="11" fillId="0" borderId="50" xfId="12" applyFont="1" applyBorder="1" applyAlignment="1" applyProtection="1">
      <alignment vertical="center" textRotation="255" wrapText="1"/>
    </xf>
    <xf numFmtId="0" fontId="11" fillId="0" borderId="32" xfId="12" applyFont="1" applyBorder="1" applyAlignment="1" applyProtection="1">
      <alignment vertical="center" textRotation="255" wrapText="1"/>
    </xf>
    <xf numFmtId="0" fontId="11" fillId="0" borderId="7" xfId="0" applyFont="1" applyBorder="1" applyAlignment="1" applyProtection="1">
      <alignment horizontal="left" vertical="center"/>
    </xf>
    <xf numFmtId="0" fontId="11" fillId="0" borderId="36" xfId="12" applyFont="1" applyBorder="1" applyAlignment="1" applyProtection="1">
      <alignment vertical="center" textRotation="255" wrapText="1"/>
    </xf>
    <xf numFmtId="0" fontId="11" fillId="0" borderId="66" xfId="12" applyFont="1" applyBorder="1" applyAlignment="1" applyProtection="1">
      <alignment horizontal="left" vertical="center"/>
    </xf>
    <xf numFmtId="0" fontId="11" fillId="0" borderId="31" xfId="12" applyFont="1" applyBorder="1" applyAlignment="1" applyProtection="1">
      <alignment horizontal="left" vertical="center"/>
    </xf>
    <xf numFmtId="0" fontId="11" fillId="0" borderId="57" xfId="12" applyFont="1" applyBorder="1" applyAlignment="1" applyProtection="1">
      <alignment horizontal="left" vertical="center"/>
    </xf>
    <xf numFmtId="0" fontId="11" fillId="3" borderId="66" xfId="0" applyFont="1" applyFill="1" applyBorder="1" applyProtection="1">
      <alignment vertical="center"/>
    </xf>
    <xf numFmtId="0" fontId="11" fillId="3" borderId="57" xfId="0" applyFont="1" applyFill="1" applyBorder="1" applyProtection="1">
      <alignment vertical="center"/>
    </xf>
    <xf numFmtId="0" fontId="11" fillId="0" borderId="65" xfId="0" applyFont="1" applyBorder="1" applyAlignment="1" applyProtection="1">
      <alignment horizontal="left" vertical="center"/>
    </xf>
    <xf numFmtId="0" fontId="11" fillId="0" borderId="67" xfId="12" applyFont="1" applyBorder="1" applyAlignment="1" applyProtection="1">
      <alignment horizontal="left" vertical="center"/>
    </xf>
    <xf numFmtId="0" fontId="11" fillId="0" borderId="18" xfId="12" applyFont="1" applyBorder="1" applyAlignment="1" applyProtection="1">
      <alignment horizontal="left" vertical="center"/>
    </xf>
    <xf numFmtId="0" fontId="11" fillId="0" borderId="68" xfId="12" applyFont="1" applyBorder="1" applyAlignment="1" applyProtection="1">
      <alignment horizontal="left" vertical="center"/>
    </xf>
    <xf numFmtId="0" fontId="11" fillId="3" borderId="67" xfId="0" applyFont="1" applyFill="1" applyBorder="1" applyProtection="1">
      <alignment vertical="center"/>
    </xf>
    <xf numFmtId="0" fontId="11" fillId="3" borderId="68" xfId="0" applyFont="1" applyFill="1" applyBorder="1" applyProtection="1">
      <alignment vertical="center"/>
    </xf>
    <xf numFmtId="0" fontId="11" fillId="0" borderId="20" xfId="12" applyFont="1" applyBorder="1" applyAlignment="1" applyProtection="1">
      <alignment horizontal="left" vertical="center" wrapText="1"/>
    </xf>
    <xf numFmtId="0" fontId="11" fillId="0" borderId="21" xfId="12" applyFont="1" applyBorder="1" applyAlignment="1" applyProtection="1">
      <alignment horizontal="left" vertical="center" wrapText="1"/>
    </xf>
    <xf numFmtId="0" fontId="11" fillId="0" borderId="62" xfId="12" applyFont="1" applyBorder="1" applyAlignment="1" applyProtection="1">
      <alignment horizontal="left" vertical="center" wrapText="1"/>
    </xf>
    <xf numFmtId="0" fontId="11" fillId="3" borderId="53" xfId="0" applyFont="1" applyFill="1" applyBorder="1" applyAlignment="1" applyProtection="1">
      <alignment horizontal="center" vertical="center"/>
    </xf>
    <xf numFmtId="0" fontId="11" fillId="3" borderId="62" xfId="0" applyFont="1" applyFill="1" applyBorder="1" applyAlignment="1" applyProtection="1">
      <alignment horizontal="center" vertical="center"/>
    </xf>
    <xf numFmtId="0" fontId="11" fillId="0" borderId="51" xfId="0" applyFont="1" applyBorder="1" applyAlignment="1" applyProtection="1">
      <alignment horizontal="left" vertical="center"/>
    </xf>
    <xf numFmtId="0" fontId="11" fillId="0" borderId="24" xfId="12" applyFont="1" applyBorder="1" applyAlignment="1" applyProtection="1">
      <alignment horizontal="left" vertical="center" wrapText="1"/>
    </xf>
    <xf numFmtId="0" fontId="11" fillId="0" borderId="0" xfId="12" applyFont="1" applyAlignment="1" applyProtection="1">
      <alignment horizontal="left" vertical="center" wrapText="1"/>
    </xf>
    <xf numFmtId="0" fontId="11" fillId="0" borderId="64" xfId="12" applyFont="1" applyBorder="1" applyAlignment="1" applyProtection="1">
      <alignment horizontal="left" vertical="center" wrapText="1"/>
    </xf>
    <xf numFmtId="0" fontId="11" fillId="0" borderId="22" xfId="12" applyFont="1" applyBorder="1" applyAlignment="1" applyProtection="1">
      <alignment horizontal="left" vertical="center" wrapText="1"/>
    </xf>
    <xf numFmtId="0" fontId="11" fillId="0" borderId="18" xfId="12" applyFont="1" applyBorder="1" applyAlignment="1" applyProtection="1">
      <alignment horizontal="left" vertical="center" wrapText="1"/>
    </xf>
    <xf numFmtId="0" fontId="11" fillId="0" borderId="68" xfId="12" applyFont="1" applyBorder="1" applyAlignment="1" applyProtection="1">
      <alignment horizontal="left" vertical="center" wrapText="1"/>
    </xf>
    <xf numFmtId="0" fontId="17" fillId="0" borderId="0" xfId="2" applyFont="1" applyAlignment="1" applyProtection="1">
      <alignment horizontal="center" vertical="top"/>
    </xf>
    <xf numFmtId="0" fontId="17" fillId="0" borderId="21" xfId="0" applyFont="1" applyBorder="1" applyAlignment="1" applyProtection="1">
      <alignment horizontal="left" vertical="top" wrapText="1"/>
    </xf>
    <xf numFmtId="0" fontId="17" fillId="0" borderId="21" xfId="0" applyFont="1" applyBorder="1" applyAlignment="1" applyProtection="1">
      <alignment horizontal="left" vertical="top"/>
    </xf>
    <xf numFmtId="0" fontId="16" fillId="0" borderId="22" xfId="0" applyFont="1" applyBorder="1" applyProtection="1">
      <alignment vertical="center"/>
    </xf>
    <xf numFmtId="177" fontId="11" fillId="0" borderId="0" xfId="2" applyNumberFormat="1" applyFont="1" applyProtection="1">
      <alignment vertical="center"/>
    </xf>
    <xf numFmtId="182" fontId="11" fillId="0" borderId="0" xfId="2" applyNumberFormat="1" applyFont="1" applyProtection="1">
      <alignment vertical="center"/>
    </xf>
    <xf numFmtId="177" fontId="11" fillId="0" borderId="21" xfId="0" applyNumberFormat="1" applyFont="1" applyBorder="1" applyProtection="1">
      <alignment vertical="center"/>
    </xf>
    <xf numFmtId="182" fontId="11" fillId="0" borderId="21" xfId="0" applyNumberFormat="1" applyFont="1" applyBorder="1" applyProtection="1">
      <alignment vertical="center"/>
    </xf>
    <xf numFmtId="0" fontId="18" fillId="0" borderId="0" xfId="0" applyFont="1" applyAlignment="1" applyProtection="1">
      <alignment horizontal="left" vertical="top"/>
    </xf>
    <xf numFmtId="177" fontId="11" fillId="0" borderId="0" xfId="0" applyNumberFormat="1" applyFont="1" applyProtection="1">
      <alignment vertical="center"/>
    </xf>
    <xf numFmtId="0" fontId="18" fillId="0" borderId="0" xfId="0" applyFont="1" applyAlignment="1" applyProtection="1">
      <alignment vertical="center" wrapText="1"/>
    </xf>
    <xf numFmtId="0" fontId="18" fillId="0" borderId="18" xfId="0" applyFont="1" applyBorder="1" applyAlignment="1" applyProtection="1">
      <alignment vertical="center" wrapText="1"/>
    </xf>
    <xf numFmtId="0" fontId="23" fillId="0" borderId="17" xfId="0" applyFont="1" applyBorder="1" applyAlignment="1" applyProtection="1">
      <alignment horizontal="left" vertical="center" wrapText="1"/>
    </xf>
    <xf numFmtId="0" fontId="23" fillId="0" borderId="30" xfId="0" applyFont="1" applyBorder="1" applyAlignment="1" applyProtection="1">
      <alignment horizontal="left" vertical="center" wrapText="1"/>
    </xf>
    <xf numFmtId="0" fontId="23" fillId="0" borderId="30" xfId="0" applyFont="1" applyBorder="1" applyAlignment="1" applyProtection="1">
      <alignment horizontal="left" vertical="center" wrapText="1"/>
    </xf>
    <xf numFmtId="0" fontId="23" fillId="0" borderId="1" xfId="0" applyFont="1" applyBorder="1" applyAlignment="1" applyProtection="1">
      <alignment horizontal="left" vertical="center" wrapText="1"/>
    </xf>
    <xf numFmtId="0" fontId="23" fillId="0" borderId="1" xfId="0" applyFont="1" applyBorder="1" applyAlignment="1" applyProtection="1">
      <alignment horizontal="center" vertical="center" wrapText="1"/>
    </xf>
    <xf numFmtId="0" fontId="23" fillId="0" borderId="1" xfId="2" applyFont="1" applyBorder="1" applyAlignment="1" applyProtection="1">
      <alignment horizontal="left" vertical="center" wrapText="1"/>
    </xf>
    <xf numFmtId="0" fontId="23" fillId="0" borderId="1" xfId="2" applyFont="1" applyBorder="1" applyAlignment="1" applyProtection="1">
      <alignment horizontal="left" vertical="center"/>
    </xf>
    <xf numFmtId="0" fontId="23" fillId="0" borderId="2" xfId="2" applyFont="1" applyBorder="1" applyAlignment="1" applyProtection="1">
      <alignment horizontal="left" vertical="center"/>
    </xf>
    <xf numFmtId="0" fontId="23" fillId="0" borderId="37" xfId="2" applyFont="1" applyBorder="1" applyAlignment="1" applyProtection="1">
      <alignment horizontal="left" vertical="center"/>
    </xf>
    <xf numFmtId="0" fontId="23" fillId="0" borderId="48" xfId="2" applyFont="1" applyBorder="1" applyProtection="1">
      <alignment vertical="center"/>
    </xf>
    <xf numFmtId="49" fontId="11" fillId="0" borderId="48" xfId="2" applyNumberFormat="1" applyFont="1" applyBorder="1" applyAlignment="1" applyProtection="1">
      <alignment vertical="center" wrapText="1"/>
    </xf>
    <xf numFmtId="0" fontId="11" fillId="0" borderId="24" xfId="2" applyFont="1" applyBorder="1" applyAlignment="1" applyProtection="1">
      <alignment vertical="top"/>
    </xf>
    <xf numFmtId="0" fontId="24" fillId="0" borderId="0" xfId="2" applyFont="1" applyAlignment="1" applyProtection="1">
      <alignment vertical="top"/>
    </xf>
    <xf numFmtId="0" fontId="11" fillId="0" borderId="26" xfId="2" applyFont="1" applyBorder="1" applyAlignment="1" applyProtection="1">
      <alignment vertical="top"/>
    </xf>
    <xf numFmtId="0" fontId="11" fillId="4" borderId="0" xfId="0" applyFont="1" applyFill="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8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90"/>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9.25" style="201" hidden="1" customWidth="1"/>
    <col min="2" max="3" width="1.625" style="201" customWidth="1"/>
    <col min="4" max="4" width="5.625" style="201" customWidth="1"/>
    <col min="5" max="5" width="7.625" style="201" customWidth="1"/>
    <col min="6" max="6" width="6.625" style="201" customWidth="1"/>
    <col min="7" max="7" width="7.625" style="201" customWidth="1"/>
    <col min="8" max="8" width="4.625" style="201" customWidth="1"/>
    <col min="9" max="9" width="1.625" style="201" customWidth="1"/>
    <col min="10" max="10" width="6.625" style="201" customWidth="1"/>
    <col min="11" max="11" width="2.625" style="201" customWidth="1"/>
    <col min="12" max="13" width="6.125" style="201" customWidth="1"/>
    <col min="14" max="14" width="8.625" style="201" customWidth="1"/>
    <col min="15" max="15" width="11.625" style="201" customWidth="1"/>
    <col min="16" max="16" width="9.625" style="201" customWidth="1"/>
    <col min="17" max="17" width="13.625" style="201" customWidth="1"/>
    <col min="18" max="19" width="12.625" style="201" customWidth="1"/>
    <col min="20" max="20" width="8.625" style="201" customWidth="1"/>
    <col min="21" max="21" width="3.625" style="201" customWidth="1"/>
    <col min="22" max="22" width="1.625" style="201" customWidth="1"/>
    <col min="23" max="23" width="5.625" style="201" customWidth="1"/>
    <col min="24" max="24" width="4.375" style="201" customWidth="1"/>
    <col min="25" max="25" width="4.625" style="201" customWidth="1"/>
    <col min="26" max="26" width="2.625" style="201" customWidth="1"/>
    <col min="27" max="27" width="3.625" style="201" customWidth="1"/>
    <col min="28" max="16384" width="9" style="201"/>
  </cols>
  <sheetData>
    <row r="1" spans="1:27" ht="30" customHeight="1" x14ac:dyDescent="0.15">
      <c r="A1" s="606" t="s">
        <v>265</v>
      </c>
      <c r="B1" s="196"/>
      <c r="C1" s="197" t="s">
        <v>203</v>
      </c>
      <c r="D1" s="198"/>
      <c r="E1" s="198"/>
      <c r="F1" s="198"/>
      <c r="G1" s="198"/>
      <c r="H1" s="198"/>
      <c r="I1" s="198"/>
      <c r="J1" s="198"/>
      <c r="K1" s="198"/>
      <c r="L1" s="198"/>
      <c r="M1" s="198"/>
      <c r="N1" s="198"/>
      <c r="O1" s="198"/>
      <c r="P1" s="198"/>
      <c r="Q1" s="198"/>
      <c r="R1" s="198"/>
      <c r="S1" s="198"/>
      <c r="T1" s="198"/>
      <c r="U1" s="198"/>
      <c r="V1" s="198"/>
      <c r="W1" s="605" t="s">
        <v>270</v>
      </c>
      <c r="X1" s="199"/>
      <c r="Y1" s="199"/>
      <c r="Z1" s="199"/>
      <c r="AA1" s="200"/>
    </row>
    <row r="2" spans="1:27" ht="15.75" hidden="1" customHeight="1" x14ac:dyDescent="0.15">
      <c r="A2" s="606" t="s">
        <v>14</v>
      </c>
      <c r="B2" s="196"/>
      <c r="C2" s="202"/>
      <c r="D2" s="202"/>
      <c r="AA2" s="200"/>
    </row>
    <row r="3" spans="1:27" ht="30" customHeight="1" x14ac:dyDescent="0.15">
      <c r="A3" s="607" t="s">
        <v>271</v>
      </c>
      <c r="B3" s="203"/>
      <c r="C3" s="201" t="s">
        <v>204</v>
      </c>
      <c r="AA3" s="200"/>
    </row>
    <row r="4" spans="1:27" ht="5.25" customHeight="1" x14ac:dyDescent="0.15">
      <c r="A4" s="203"/>
      <c r="B4" s="203"/>
      <c r="C4" s="204"/>
      <c r="D4" s="205"/>
      <c r="E4" s="205"/>
      <c r="F4" s="205"/>
      <c r="G4" s="205"/>
      <c r="H4" s="205"/>
      <c r="I4" s="205"/>
      <c r="J4" s="205"/>
      <c r="K4" s="205"/>
      <c r="L4" s="205"/>
      <c r="M4" s="205"/>
      <c r="N4" s="205"/>
      <c r="O4" s="205"/>
      <c r="P4" s="205"/>
      <c r="Q4" s="205"/>
      <c r="R4" s="205"/>
      <c r="S4" s="205"/>
      <c r="T4" s="205"/>
      <c r="U4" s="205"/>
      <c r="V4" s="205"/>
      <c r="W4" s="205"/>
      <c r="X4" s="205"/>
      <c r="Y4" s="205"/>
      <c r="Z4" s="206"/>
    </row>
    <row r="5" spans="1:27" ht="15" customHeight="1" x14ac:dyDescent="0.15">
      <c r="A5" s="203"/>
      <c r="B5" s="203"/>
      <c r="C5" s="207" t="s">
        <v>198</v>
      </c>
      <c r="D5" s="208"/>
      <c r="E5" s="208"/>
      <c r="F5" s="208"/>
      <c r="G5" s="208"/>
      <c r="H5" s="208"/>
      <c r="I5" s="208"/>
      <c r="J5" s="208"/>
      <c r="K5" s="208"/>
      <c r="L5" s="208"/>
      <c r="M5" s="208"/>
      <c r="N5" s="208"/>
      <c r="O5" s="208"/>
      <c r="P5" s="208"/>
      <c r="Q5" s="208"/>
      <c r="R5" s="208"/>
      <c r="S5" s="208"/>
      <c r="T5" s="208"/>
      <c r="U5" s="208"/>
      <c r="V5" s="208"/>
      <c r="W5" s="208"/>
      <c r="X5" s="208"/>
      <c r="Y5" s="208"/>
      <c r="Z5" s="209"/>
    </row>
    <row r="6" spans="1:27" ht="15" customHeight="1" x14ac:dyDescent="0.15">
      <c r="A6" s="203"/>
      <c r="B6" s="203"/>
      <c r="C6" s="207" t="s">
        <v>3</v>
      </c>
      <c r="D6" s="208"/>
      <c r="E6" s="208"/>
      <c r="F6" s="208"/>
      <c r="G6" s="208"/>
      <c r="H6" s="208"/>
      <c r="I6" s="208"/>
      <c r="J6" s="208"/>
      <c r="K6" s="208"/>
      <c r="L6" s="208"/>
      <c r="M6" s="208"/>
      <c r="N6" s="208"/>
      <c r="O6" s="208"/>
      <c r="P6" s="208"/>
      <c r="Q6" s="208"/>
      <c r="R6" s="208"/>
      <c r="S6" s="208"/>
      <c r="T6" s="208"/>
      <c r="U6" s="208"/>
      <c r="V6" s="208"/>
      <c r="W6" s="208"/>
      <c r="X6" s="208"/>
      <c r="Y6" s="208"/>
      <c r="Z6" s="209"/>
    </row>
    <row r="7" spans="1:27" ht="15" customHeight="1" x14ac:dyDescent="0.15">
      <c r="A7" s="203"/>
      <c r="B7" s="203"/>
      <c r="C7" s="207" t="s">
        <v>4</v>
      </c>
      <c r="D7" s="208"/>
      <c r="E7" s="208"/>
      <c r="F7" s="208"/>
      <c r="G7" s="208"/>
      <c r="H7" s="208"/>
      <c r="I7" s="208"/>
      <c r="J7" s="208"/>
      <c r="K7" s="208"/>
      <c r="L7" s="208"/>
      <c r="M7" s="208"/>
      <c r="N7" s="208"/>
      <c r="O7" s="208"/>
      <c r="P7" s="208"/>
      <c r="Q7" s="208"/>
      <c r="R7" s="208"/>
      <c r="S7" s="208"/>
      <c r="T7" s="208"/>
      <c r="U7" s="208"/>
      <c r="V7" s="208"/>
      <c r="W7" s="208"/>
      <c r="X7" s="208"/>
      <c r="Y7" s="208"/>
      <c r="Z7" s="209"/>
    </row>
    <row r="8" spans="1:27" ht="13.5" hidden="1" x14ac:dyDescent="0.15">
      <c r="A8" s="203"/>
      <c r="B8" s="203"/>
      <c r="C8" s="207"/>
      <c r="D8" s="208"/>
      <c r="E8" s="208"/>
      <c r="F8" s="208"/>
      <c r="G8" s="208"/>
      <c r="H8" s="208"/>
      <c r="I8" s="208"/>
      <c r="J8" s="208"/>
      <c r="K8" s="208"/>
      <c r="L8" s="208"/>
      <c r="M8" s="208"/>
      <c r="N8" s="208"/>
      <c r="O8" s="208"/>
      <c r="P8" s="208"/>
      <c r="Q8" s="208"/>
      <c r="R8" s="208"/>
      <c r="S8" s="208"/>
      <c r="T8" s="208"/>
      <c r="U8" s="208"/>
      <c r="V8" s="208"/>
      <c r="W8" s="208"/>
      <c r="X8" s="208"/>
      <c r="Y8" s="208"/>
      <c r="Z8" s="209"/>
    </row>
    <row r="9" spans="1:27" ht="5.25" customHeight="1" x14ac:dyDescent="0.15">
      <c r="A9" s="203"/>
      <c r="B9" s="203"/>
      <c r="C9" s="210"/>
      <c r="D9" s="211"/>
      <c r="E9" s="211"/>
      <c r="F9" s="211"/>
      <c r="G9" s="211"/>
      <c r="H9" s="211"/>
      <c r="I9" s="211"/>
      <c r="J9" s="211"/>
      <c r="K9" s="211"/>
      <c r="L9" s="211"/>
      <c r="M9" s="211"/>
      <c r="N9" s="211"/>
      <c r="O9" s="211"/>
      <c r="P9" s="211"/>
      <c r="Q9" s="211"/>
      <c r="R9" s="211"/>
      <c r="S9" s="211"/>
      <c r="T9" s="211"/>
      <c r="U9" s="211"/>
      <c r="V9" s="211"/>
      <c r="W9" s="211"/>
      <c r="X9" s="211"/>
      <c r="Y9" s="211"/>
      <c r="Z9" s="212"/>
    </row>
    <row r="10" spans="1:27" ht="30" customHeight="1" x14ac:dyDescent="0.15">
      <c r="A10" s="203"/>
      <c r="B10" s="203"/>
    </row>
    <row r="11" spans="1:27" ht="15.75" hidden="1" customHeight="1" x14ac:dyDescent="0.15">
      <c r="A11" s="203"/>
      <c r="B11" s="203"/>
    </row>
    <row r="12" spans="1:27" ht="15.75" hidden="1" customHeight="1" x14ac:dyDescent="0.15">
      <c r="A12" s="203"/>
      <c r="B12" s="203"/>
    </row>
    <row r="13" spans="1:27" ht="20.100000000000001" customHeight="1" x14ac:dyDescent="0.15">
      <c r="A13" s="203"/>
      <c r="B13" s="203"/>
      <c r="C13" s="213" t="s">
        <v>137</v>
      </c>
      <c r="D13" s="214"/>
      <c r="E13" s="214"/>
      <c r="F13" s="214"/>
      <c r="G13" s="214"/>
      <c r="H13" s="215"/>
    </row>
    <row r="14" spans="1:27" ht="15" customHeight="1" x14ac:dyDescent="0.15">
      <c r="A14" s="203"/>
      <c r="B14" s="203"/>
      <c r="C14" s="216"/>
      <c r="D14" s="217"/>
      <c r="E14" s="217"/>
      <c r="F14" s="217"/>
      <c r="G14" s="217"/>
      <c r="H14" s="217"/>
      <c r="I14" s="218"/>
      <c r="J14" s="218"/>
      <c r="K14" s="218"/>
      <c r="L14" s="218"/>
      <c r="M14" s="218"/>
      <c r="N14" s="218"/>
      <c r="O14" s="218"/>
      <c r="P14" s="218"/>
      <c r="Q14" s="218"/>
      <c r="R14" s="218"/>
      <c r="S14" s="218"/>
      <c r="T14" s="218"/>
      <c r="U14" s="218"/>
      <c r="V14" s="218"/>
      <c r="W14" s="218"/>
      <c r="X14" s="218"/>
      <c r="Y14" s="218"/>
      <c r="Z14" s="219"/>
    </row>
    <row r="15" spans="1:27" ht="15.75" hidden="1" customHeight="1" x14ac:dyDescent="0.15">
      <c r="A15" s="203"/>
      <c r="B15" s="203"/>
      <c r="C15" s="220"/>
      <c r="D15" s="221"/>
      <c r="E15" s="222"/>
      <c r="F15" s="222"/>
      <c r="G15" s="222"/>
      <c r="H15" s="222"/>
      <c r="I15" s="223"/>
      <c r="J15" s="224"/>
      <c r="K15" s="224"/>
      <c r="L15" s="224"/>
      <c r="M15" s="224"/>
      <c r="N15" s="224"/>
      <c r="O15" s="224"/>
      <c r="P15" s="224"/>
      <c r="Q15" s="224"/>
      <c r="R15" s="224"/>
      <c r="S15" s="224"/>
      <c r="T15" s="224"/>
      <c r="U15" s="224"/>
      <c r="V15" s="224"/>
      <c r="W15" s="224"/>
      <c r="X15" s="224"/>
      <c r="Y15" s="224"/>
      <c r="Z15" s="225"/>
    </row>
    <row r="16" spans="1:27" ht="15.75" hidden="1" customHeight="1" x14ac:dyDescent="0.15">
      <c r="A16" s="203"/>
      <c r="B16" s="203"/>
      <c r="C16" s="220"/>
      <c r="D16" s="221"/>
      <c r="E16" s="226"/>
      <c r="F16" s="226"/>
      <c r="G16" s="226"/>
      <c r="H16" s="226"/>
      <c r="I16" s="223"/>
      <c r="J16" s="227"/>
      <c r="K16" s="227"/>
      <c r="L16" s="227"/>
      <c r="M16" s="227"/>
      <c r="N16" s="227"/>
      <c r="O16" s="227"/>
      <c r="P16" s="227"/>
      <c r="Q16" s="227"/>
      <c r="R16" s="227"/>
      <c r="S16" s="227"/>
      <c r="T16" s="227"/>
      <c r="U16" s="227"/>
      <c r="V16" s="227"/>
      <c r="W16" s="227"/>
      <c r="X16" s="227"/>
      <c r="Y16" s="227"/>
      <c r="Z16" s="225"/>
    </row>
    <row r="17" spans="1:26" ht="15.75" hidden="1" customHeight="1" x14ac:dyDescent="0.15">
      <c r="A17" s="203"/>
      <c r="B17" s="203"/>
      <c r="C17" s="220"/>
      <c r="D17" s="221"/>
      <c r="E17" s="226"/>
      <c r="F17" s="226"/>
      <c r="G17" s="226"/>
      <c r="H17" s="226"/>
      <c r="I17" s="223"/>
      <c r="J17" s="227"/>
      <c r="K17" s="227"/>
      <c r="L17" s="227"/>
      <c r="M17" s="227"/>
      <c r="N17" s="227"/>
      <c r="O17" s="227"/>
      <c r="P17" s="227"/>
      <c r="Q17" s="227"/>
      <c r="R17" s="227"/>
      <c r="S17" s="227"/>
      <c r="T17" s="227"/>
      <c r="U17" s="227"/>
      <c r="V17" s="227"/>
      <c r="W17" s="227"/>
      <c r="X17" s="227"/>
      <c r="Y17" s="227"/>
      <c r="Z17" s="225"/>
    </row>
    <row r="18" spans="1:26" ht="15.75" hidden="1" customHeight="1" x14ac:dyDescent="0.15">
      <c r="A18" s="203"/>
      <c r="B18" s="203"/>
      <c r="C18" s="220"/>
      <c r="D18" s="221"/>
      <c r="E18" s="226"/>
      <c r="F18" s="226"/>
      <c r="G18" s="226"/>
      <c r="H18" s="226"/>
      <c r="I18" s="223"/>
      <c r="J18" s="227"/>
      <c r="K18" s="227"/>
      <c r="L18" s="227"/>
      <c r="M18" s="227"/>
      <c r="N18" s="227"/>
      <c r="O18" s="227"/>
      <c r="P18" s="227"/>
      <c r="Q18" s="227"/>
      <c r="R18" s="227"/>
      <c r="S18" s="227"/>
      <c r="T18" s="227"/>
      <c r="U18" s="227"/>
      <c r="V18" s="227"/>
      <c r="W18" s="227"/>
      <c r="X18" s="227"/>
      <c r="Y18" s="227"/>
      <c r="Z18" s="225"/>
    </row>
    <row r="19" spans="1:26" ht="15.75" hidden="1" customHeight="1" x14ac:dyDescent="0.15">
      <c r="A19" s="203"/>
      <c r="B19" s="203"/>
      <c r="C19" s="220"/>
      <c r="D19" s="221"/>
      <c r="E19" s="226"/>
      <c r="F19" s="226"/>
      <c r="G19" s="226"/>
      <c r="H19" s="226"/>
      <c r="I19" s="223"/>
      <c r="J19" s="227"/>
      <c r="K19" s="227"/>
      <c r="L19" s="227"/>
      <c r="M19" s="227"/>
      <c r="N19" s="227"/>
      <c r="O19" s="227"/>
      <c r="P19" s="227"/>
      <c r="Q19" s="227"/>
      <c r="R19" s="227"/>
      <c r="S19" s="227"/>
      <c r="T19" s="227"/>
      <c r="U19" s="227"/>
      <c r="V19" s="227"/>
      <c r="W19" s="227"/>
      <c r="X19" s="227"/>
      <c r="Y19" s="227"/>
      <c r="Z19" s="225"/>
    </row>
    <row r="20" spans="1:26" ht="20.100000000000001" customHeight="1" x14ac:dyDescent="0.15">
      <c r="A20" s="203">
        <f>IFERROR(IF(TRIM($I20)="",1001,0),3)</f>
        <v>1001</v>
      </c>
      <c r="B20" s="203"/>
      <c r="C20" s="220"/>
      <c r="D20" s="221">
        <v>1</v>
      </c>
      <c r="E20" s="201" t="s">
        <v>107</v>
      </c>
      <c r="I20" s="36"/>
      <c r="J20" s="37"/>
      <c r="K20" s="37"/>
      <c r="L20" s="37"/>
      <c r="M20" s="37"/>
      <c r="N20" s="226"/>
      <c r="O20" s="226"/>
      <c r="P20" s="226"/>
      <c r="Q20" s="226"/>
      <c r="R20" s="226"/>
      <c r="S20" s="226"/>
      <c r="T20" s="226"/>
      <c r="U20" s="226"/>
      <c r="V20" s="226"/>
      <c r="W20" s="226"/>
      <c r="X20" s="226"/>
      <c r="Y20" s="226"/>
      <c r="Z20" s="225"/>
    </row>
    <row r="21" spans="1:26" ht="20.100000000000001" customHeight="1" x14ac:dyDescent="0.15">
      <c r="A21" s="203"/>
      <c r="B21" s="203"/>
      <c r="C21" s="220"/>
      <c r="D21" s="221"/>
      <c r="E21" s="226"/>
      <c r="F21" s="226"/>
      <c r="G21" s="226"/>
      <c r="H21" s="226"/>
      <c r="I21" s="223"/>
      <c r="J21" s="228" t="s">
        <v>192</v>
      </c>
      <c r="K21" s="227"/>
      <c r="L21" s="227"/>
      <c r="M21" s="227"/>
      <c r="N21" s="227"/>
      <c r="O21" s="227"/>
      <c r="P21" s="227"/>
      <c r="Q21" s="227"/>
      <c r="R21" s="227"/>
      <c r="S21" s="227"/>
      <c r="T21" s="227"/>
      <c r="U21" s="227"/>
      <c r="V21" s="227"/>
      <c r="W21" s="227"/>
      <c r="X21" s="227"/>
      <c r="Y21" s="227"/>
      <c r="Z21" s="225"/>
    </row>
    <row r="22" spans="1:26" ht="20.100000000000001" customHeight="1" x14ac:dyDescent="0.15">
      <c r="A22" s="203">
        <f>IFERROR(IF(AND(TRIM($I22)&lt;&gt;"", OR(ISERROR(FIND("@"&amp;LEFT($I22,3)&amp;"@", 都道府県3))=FALSE, ISERROR(FIND("@"&amp;LEFT($I22,4)&amp;"@",都道府県4))=FALSE))=FALSE,1001,0),3)</f>
        <v>1001</v>
      </c>
      <c r="B22" s="203"/>
      <c r="C22" s="220"/>
      <c r="D22" s="221">
        <v>2</v>
      </c>
      <c r="E22" s="201" t="s">
        <v>108</v>
      </c>
      <c r="I22" s="38"/>
      <c r="J22" s="38"/>
      <c r="K22" s="38"/>
      <c r="L22" s="38"/>
      <c r="M22" s="38"/>
      <c r="N22" s="38"/>
      <c r="O22" s="38"/>
      <c r="P22" s="38"/>
      <c r="Q22" s="39"/>
      <c r="R22" s="38"/>
      <c r="S22" s="38"/>
      <c r="T22" s="38"/>
      <c r="U22" s="38"/>
      <c r="V22" s="38"/>
      <c r="W22" s="38"/>
      <c r="X22" s="38"/>
      <c r="Y22" s="38"/>
      <c r="Z22" s="225"/>
    </row>
    <row r="23" spans="1:26" ht="20.100000000000001" customHeight="1" x14ac:dyDescent="0.15">
      <c r="A23" s="203"/>
      <c r="B23" s="203"/>
      <c r="C23" s="220"/>
      <c r="D23" s="221"/>
      <c r="E23" s="226"/>
      <c r="F23" s="226"/>
      <c r="G23" s="226"/>
      <c r="H23" s="226"/>
      <c r="I23" s="223"/>
      <c r="J23" s="228" t="s">
        <v>109</v>
      </c>
      <c r="K23" s="227"/>
      <c r="L23" s="227"/>
      <c r="M23" s="227"/>
      <c r="N23" s="227"/>
      <c r="O23" s="227"/>
      <c r="P23" s="227"/>
      <c r="Q23" s="227"/>
      <c r="R23" s="227"/>
      <c r="S23" s="227"/>
      <c r="T23" s="227"/>
      <c r="U23" s="227"/>
      <c r="V23" s="227"/>
      <c r="W23" s="227"/>
      <c r="X23" s="227"/>
      <c r="Y23" s="227"/>
      <c r="Z23" s="225"/>
    </row>
    <row r="24" spans="1:26" ht="20.100000000000001" customHeight="1" x14ac:dyDescent="0.15">
      <c r="A24" s="203">
        <f>IFERROR(IF(TRIM($I24)="",1001,0),3)</f>
        <v>1001</v>
      </c>
      <c r="B24" s="203"/>
      <c r="C24" s="220"/>
      <c r="D24" s="221">
        <v>3</v>
      </c>
      <c r="E24" s="201" t="s">
        <v>138</v>
      </c>
      <c r="I24" s="33"/>
      <c r="J24" s="33"/>
      <c r="K24" s="33"/>
      <c r="L24" s="33"/>
      <c r="M24" s="33"/>
      <c r="N24" s="33"/>
      <c r="O24" s="33"/>
      <c r="P24" s="33"/>
      <c r="Q24" s="40"/>
      <c r="R24" s="33"/>
      <c r="S24" s="33"/>
      <c r="T24" s="33"/>
      <c r="U24" s="33"/>
      <c r="V24" s="33"/>
      <c r="W24" s="33"/>
      <c r="X24" s="33"/>
      <c r="Y24" s="33"/>
      <c r="Z24" s="225"/>
    </row>
    <row r="25" spans="1:26" ht="20.100000000000001" customHeight="1" x14ac:dyDescent="0.15">
      <c r="A25" s="203"/>
      <c r="B25" s="203"/>
      <c r="C25" s="229"/>
      <c r="D25" s="226"/>
      <c r="E25" s="226"/>
      <c r="F25" s="226"/>
      <c r="G25" s="226"/>
      <c r="H25" s="226"/>
      <c r="I25" s="223"/>
      <c r="J25" s="228" t="s">
        <v>164</v>
      </c>
      <c r="K25" s="227"/>
      <c r="L25" s="227"/>
      <c r="M25" s="227"/>
      <c r="N25" s="227"/>
      <c r="O25" s="227"/>
      <c r="P25" s="227"/>
      <c r="Q25" s="227"/>
      <c r="R25" s="227"/>
      <c r="S25" s="227"/>
      <c r="T25" s="227"/>
      <c r="U25" s="227"/>
      <c r="V25" s="227"/>
      <c r="W25" s="227"/>
      <c r="X25" s="227"/>
      <c r="Y25" s="227"/>
      <c r="Z25" s="225"/>
    </row>
    <row r="26" spans="1:26" ht="20.100000000000001" customHeight="1" x14ac:dyDescent="0.15">
      <c r="A26" s="203">
        <f>IFERROR(IF(TRIM($I26)="",1001,0),3)</f>
        <v>1001</v>
      </c>
      <c r="B26" s="203"/>
      <c r="C26" s="220"/>
      <c r="D26" s="221">
        <v>4</v>
      </c>
      <c r="E26" s="201" t="s">
        <v>110</v>
      </c>
      <c r="I26" s="33"/>
      <c r="J26" s="33"/>
      <c r="K26" s="33"/>
      <c r="L26" s="33"/>
      <c r="M26" s="33"/>
      <c r="N26" s="33"/>
      <c r="O26" s="33"/>
      <c r="P26" s="33"/>
      <c r="Q26" s="40"/>
      <c r="R26" s="33"/>
      <c r="S26" s="33"/>
      <c r="T26" s="33"/>
      <c r="U26" s="33"/>
      <c r="V26" s="33"/>
      <c r="W26" s="33"/>
      <c r="X26" s="33"/>
      <c r="Y26" s="33"/>
      <c r="Z26" s="225"/>
    </row>
    <row r="27" spans="1:26" ht="20.100000000000001" customHeight="1" x14ac:dyDescent="0.15">
      <c r="A27" s="203"/>
      <c r="B27" s="203"/>
      <c r="C27" s="229"/>
      <c r="D27" s="226"/>
      <c r="E27" s="226"/>
      <c r="F27" s="226"/>
      <c r="G27" s="226"/>
      <c r="H27" s="226"/>
      <c r="I27" s="223"/>
      <c r="J27" s="228" t="s">
        <v>165</v>
      </c>
      <c r="K27" s="227"/>
      <c r="L27" s="227"/>
      <c r="M27" s="227"/>
      <c r="N27" s="227"/>
      <c r="O27" s="227"/>
      <c r="P27" s="227"/>
      <c r="Q27" s="230"/>
      <c r="R27" s="227"/>
      <c r="S27" s="227"/>
      <c r="T27" s="227"/>
      <c r="U27" s="227"/>
      <c r="V27" s="227"/>
      <c r="W27" s="227"/>
      <c r="X27" s="227"/>
      <c r="Y27" s="227"/>
      <c r="Z27" s="231"/>
    </row>
    <row r="28" spans="1:26" ht="20.100000000000001" customHeight="1" x14ac:dyDescent="0.15">
      <c r="A28" s="203">
        <f>IFERROR(IF(TRIM($I28)="",1001,0),3)</f>
        <v>1001</v>
      </c>
      <c r="B28" s="203"/>
      <c r="C28" s="220"/>
      <c r="D28" s="221">
        <v>5</v>
      </c>
      <c r="E28" s="201" t="s">
        <v>111</v>
      </c>
      <c r="I28" s="33"/>
      <c r="J28" s="33"/>
      <c r="K28" s="33"/>
      <c r="L28" s="33"/>
      <c r="M28" s="33"/>
      <c r="N28" s="33"/>
      <c r="O28" s="33"/>
      <c r="P28" s="33"/>
      <c r="Q28" s="33"/>
      <c r="R28" s="33"/>
      <c r="S28" s="33"/>
      <c r="T28" s="33"/>
      <c r="U28" s="33"/>
      <c r="V28" s="33"/>
      <c r="W28" s="33"/>
      <c r="X28" s="33"/>
      <c r="Y28" s="33"/>
      <c r="Z28" s="225"/>
    </row>
    <row r="29" spans="1:26" ht="20.100000000000001" customHeight="1" x14ac:dyDescent="0.15">
      <c r="A29" s="203"/>
      <c r="B29" s="203"/>
      <c r="C29" s="229"/>
      <c r="D29" s="226"/>
      <c r="E29" s="226"/>
      <c r="F29" s="226"/>
      <c r="G29" s="226"/>
      <c r="H29" s="226"/>
      <c r="I29" s="223"/>
      <c r="J29" s="228" t="s">
        <v>145</v>
      </c>
      <c r="K29" s="227"/>
      <c r="L29" s="227"/>
      <c r="M29" s="227"/>
      <c r="N29" s="227"/>
      <c r="O29" s="227"/>
      <c r="P29" s="227"/>
      <c r="Q29" s="227"/>
      <c r="R29" s="227"/>
      <c r="S29" s="227"/>
      <c r="T29" s="227"/>
      <c r="U29" s="227"/>
      <c r="V29" s="227"/>
      <c r="W29" s="227"/>
      <c r="X29" s="227"/>
      <c r="Y29" s="227"/>
      <c r="Z29" s="231"/>
    </row>
    <row r="30" spans="1:26" ht="20.100000000000001" customHeight="1" x14ac:dyDescent="0.15">
      <c r="A30" s="203">
        <f>IFERROR(IF(OR(TRIM($I30)="", NOT(OR(IFERROR(SEARCH(" ",$I30),0)&gt;0, IFERROR(SEARCH("　",$I30),0)&gt;0))),1001,0),3)</f>
        <v>1001</v>
      </c>
      <c r="B30" s="203"/>
      <c r="C30" s="220"/>
      <c r="D30" s="221">
        <v>6</v>
      </c>
      <c r="E30" s="201" t="s">
        <v>139</v>
      </c>
      <c r="I30" s="33"/>
      <c r="J30" s="33"/>
      <c r="K30" s="33"/>
      <c r="L30" s="33"/>
      <c r="M30" s="33"/>
      <c r="N30" s="33"/>
      <c r="O30" s="33"/>
      <c r="P30" s="33"/>
      <c r="Q30" s="33"/>
      <c r="R30" s="33"/>
      <c r="S30" s="33"/>
      <c r="T30" s="33"/>
      <c r="U30" s="33"/>
      <c r="V30" s="33"/>
      <c r="W30" s="33"/>
      <c r="X30" s="33"/>
      <c r="Y30" s="33"/>
      <c r="Z30" s="225"/>
    </row>
    <row r="31" spans="1:26" ht="20.100000000000001" customHeight="1" x14ac:dyDescent="0.15">
      <c r="A31" s="203"/>
      <c r="B31" s="203"/>
      <c r="C31" s="229"/>
      <c r="D31" s="226"/>
      <c r="E31" s="226"/>
      <c r="F31" s="226"/>
      <c r="G31" s="226"/>
      <c r="H31" s="226"/>
      <c r="I31" s="232"/>
      <c r="J31" s="228" t="s">
        <v>112</v>
      </c>
      <c r="K31" s="228"/>
      <c r="L31" s="228"/>
      <c r="M31" s="228"/>
      <c r="N31" s="228"/>
      <c r="O31" s="228"/>
      <c r="P31" s="228"/>
      <c r="Q31" s="228"/>
      <c r="R31" s="228"/>
      <c r="S31" s="228"/>
      <c r="T31" s="228"/>
      <c r="U31" s="228"/>
      <c r="V31" s="228"/>
      <c r="W31" s="228"/>
      <c r="X31" s="228"/>
      <c r="Y31" s="228"/>
      <c r="Z31" s="231"/>
    </row>
    <row r="32" spans="1:26" ht="20.100000000000001" customHeight="1" x14ac:dyDescent="0.15">
      <c r="A32" s="203">
        <f>IFERROR(IF(OR(TRIM($I32)="", NOT(OR(IFERROR(SEARCH(" ",$I32),0)&gt;0, IFERROR(SEARCH("　",$I32),0)&gt;0))),1001,0),3)</f>
        <v>1001</v>
      </c>
      <c r="B32" s="203"/>
      <c r="C32" s="220"/>
      <c r="D32" s="221">
        <v>7</v>
      </c>
      <c r="E32" s="201" t="s">
        <v>113</v>
      </c>
      <c r="I32" s="33"/>
      <c r="J32" s="33"/>
      <c r="K32" s="33"/>
      <c r="L32" s="33"/>
      <c r="M32" s="33"/>
      <c r="N32" s="33"/>
      <c r="O32" s="33"/>
      <c r="P32" s="33"/>
      <c r="Q32" s="33"/>
      <c r="R32" s="33"/>
      <c r="S32" s="33"/>
      <c r="T32" s="33"/>
      <c r="U32" s="33"/>
      <c r="V32" s="33"/>
      <c r="W32" s="33"/>
      <c r="X32" s="33"/>
      <c r="Y32" s="33"/>
      <c r="Z32" s="225"/>
    </row>
    <row r="33" spans="1:27" ht="20.100000000000001" customHeight="1" x14ac:dyDescent="0.15">
      <c r="A33" s="203"/>
      <c r="B33" s="203"/>
      <c r="C33" s="229"/>
      <c r="D33" s="226"/>
      <c r="E33" s="226"/>
      <c r="F33" s="226"/>
      <c r="G33" s="226"/>
      <c r="H33" s="226"/>
      <c r="I33" s="232"/>
      <c r="J33" s="228" t="s">
        <v>114</v>
      </c>
      <c r="K33" s="228"/>
      <c r="L33" s="228"/>
      <c r="M33" s="228"/>
      <c r="N33" s="228"/>
      <c r="O33" s="228"/>
      <c r="P33" s="228"/>
      <c r="Q33" s="228"/>
      <c r="R33" s="228"/>
      <c r="S33" s="228"/>
      <c r="T33" s="228"/>
      <c r="U33" s="228"/>
      <c r="V33" s="228"/>
      <c r="W33" s="228"/>
      <c r="X33" s="228"/>
      <c r="Y33" s="228"/>
      <c r="Z33" s="225"/>
    </row>
    <row r="34" spans="1:27" ht="20.100000000000001" customHeight="1" x14ac:dyDescent="0.15">
      <c r="A34" s="203">
        <f>IFERROR(IF(NOT(AND(TRIM($I34)&lt;&gt;"",ISNUMBER(VALUE(SUBSTITUTE($I34,"-",""))), IFERROR(SEARCH("-",$I34),0)&gt;0)),1001,0),3)</f>
        <v>1001</v>
      </c>
      <c r="B34" s="203"/>
      <c r="C34" s="220"/>
      <c r="D34" s="221">
        <v>8</v>
      </c>
      <c r="E34" s="201" t="s">
        <v>115</v>
      </c>
      <c r="I34" s="33"/>
      <c r="J34" s="33"/>
      <c r="K34" s="33"/>
      <c r="L34" s="33"/>
      <c r="M34" s="33"/>
      <c r="O34" s="233" t="s">
        <v>116</v>
      </c>
      <c r="P34" s="1"/>
      <c r="Q34" s="201" t="s">
        <v>117</v>
      </c>
      <c r="Y34" s="227"/>
      <c r="Z34" s="225"/>
    </row>
    <row r="35" spans="1:27" ht="20.100000000000001" customHeight="1" x14ac:dyDescent="0.15">
      <c r="A35" s="203"/>
      <c r="B35" s="203"/>
      <c r="C35" s="229"/>
      <c r="D35" s="226"/>
      <c r="E35" s="226"/>
      <c r="F35" s="226"/>
      <c r="G35" s="226"/>
      <c r="H35" s="226"/>
      <c r="I35" s="223"/>
      <c r="J35" s="228" t="s">
        <v>118</v>
      </c>
      <c r="K35" s="227"/>
      <c r="L35" s="227"/>
      <c r="M35" s="227"/>
      <c r="N35" s="227"/>
      <c r="O35" s="227"/>
      <c r="P35" s="227"/>
      <c r="Q35" s="227"/>
      <c r="R35" s="227"/>
      <c r="S35" s="227"/>
      <c r="T35" s="227"/>
      <c r="U35" s="227"/>
      <c r="V35" s="227"/>
      <c r="W35" s="227"/>
      <c r="X35" s="227"/>
      <c r="Y35" s="227"/>
      <c r="Z35" s="225"/>
    </row>
    <row r="36" spans="1:27" ht="20.100000000000001" customHeight="1" x14ac:dyDescent="0.15">
      <c r="A36" s="203">
        <f>IFERROR(IF(AND(TRIM($I36)&lt;&gt;"", NOT(AND(ISNUMBER(VALUE(SUBSTITUTE($I36,"-",""))), IFERROR(SEARCH("-",$I36),0)&gt;0))),1001,0),3)</f>
        <v>0</v>
      </c>
      <c r="B36" s="203"/>
      <c r="C36" s="220"/>
      <c r="D36" s="221">
        <v>9</v>
      </c>
      <c r="E36" s="201" t="s">
        <v>119</v>
      </c>
      <c r="I36" s="33"/>
      <c r="J36" s="33"/>
      <c r="K36" s="33"/>
      <c r="L36" s="33"/>
      <c r="M36" s="33"/>
      <c r="N36" s="227"/>
      <c r="O36" s="227"/>
      <c r="P36" s="227"/>
      <c r="Q36" s="227"/>
      <c r="R36" s="227"/>
      <c r="S36" s="227"/>
      <c r="T36" s="227"/>
      <c r="U36" s="227"/>
      <c r="V36" s="227"/>
      <c r="W36" s="227"/>
      <c r="X36" s="227"/>
      <c r="Y36" s="227"/>
      <c r="Z36" s="225"/>
    </row>
    <row r="37" spans="1:27" ht="20.100000000000001" customHeight="1" x14ac:dyDescent="0.15">
      <c r="A37" s="203"/>
      <c r="B37" s="203"/>
      <c r="C37" s="229"/>
      <c r="D37" s="226"/>
      <c r="E37" s="226"/>
      <c r="F37" s="226"/>
      <c r="G37" s="226"/>
      <c r="H37" s="226"/>
      <c r="I37" s="223"/>
      <c r="J37" s="228" t="s">
        <v>118</v>
      </c>
      <c r="K37" s="227"/>
      <c r="L37" s="227"/>
      <c r="M37" s="227"/>
      <c r="N37" s="227"/>
      <c r="O37" s="227"/>
      <c r="P37" s="227"/>
      <c r="Q37" s="227"/>
      <c r="R37" s="227"/>
      <c r="S37" s="227"/>
      <c r="T37" s="227"/>
      <c r="U37" s="227"/>
      <c r="V37" s="227"/>
      <c r="W37" s="227"/>
      <c r="X37" s="227"/>
      <c r="Y37" s="227"/>
      <c r="Z37" s="225"/>
    </row>
    <row r="38" spans="1:27" ht="20.100000000000001" customHeight="1" x14ac:dyDescent="0.15">
      <c r="A38" s="203">
        <f>IFERROR(IF(AND(TRIM($I38)&lt;&gt;"", NOT(IFERROR(SEARCH("@",$I38),0)&gt;0)),1001,0),3)</f>
        <v>0</v>
      </c>
      <c r="B38" s="203"/>
      <c r="C38" s="229"/>
      <c r="D38" s="221">
        <v>10</v>
      </c>
      <c r="E38" s="201" t="s">
        <v>120</v>
      </c>
      <c r="I38" s="33"/>
      <c r="J38" s="33"/>
      <c r="K38" s="33"/>
      <c r="L38" s="33"/>
      <c r="M38" s="33"/>
      <c r="N38" s="33"/>
      <c r="O38" s="33"/>
      <c r="P38" s="33"/>
      <c r="Q38" s="43"/>
      <c r="R38" s="33"/>
      <c r="S38" s="33"/>
      <c r="T38" s="33"/>
      <c r="U38" s="33"/>
      <c r="V38" s="33"/>
      <c r="W38" s="33"/>
      <c r="X38" s="33"/>
      <c r="Y38" s="33"/>
      <c r="Z38" s="225"/>
    </row>
    <row r="39" spans="1:27" ht="20.100000000000001" customHeight="1" x14ac:dyDescent="0.15">
      <c r="A39" s="203"/>
      <c r="B39" s="203"/>
      <c r="C39" s="229"/>
      <c r="D39" s="221"/>
      <c r="I39" s="223"/>
      <c r="J39" s="234" t="s">
        <v>190</v>
      </c>
      <c r="K39" s="235"/>
      <c r="L39" s="228"/>
      <c r="M39" s="228"/>
      <c r="N39" s="228"/>
      <c r="O39" s="228"/>
      <c r="P39" s="228"/>
      <c r="Q39" s="236"/>
      <c r="R39" s="228"/>
      <c r="S39" s="228"/>
      <c r="T39" s="228"/>
      <c r="U39" s="228"/>
      <c r="V39" s="228"/>
      <c r="W39" s="228"/>
      <c r="X39" s="228"/>
      <c r="Y39" s="228"/>
      <c r="Z39" s="226"/>
      <c r="AA39" s="237"/>
    </row>
    <row r="40" spans="1:27" ht="20.100000000000001" customHeight="1" x14ac:dyDescent="0.15">
      <c r="A40" s="203">
        <f>IFERROR(IF(AND($I40&lt;&gt;"一致する", $I40&lt;&gt;"一致しない"),1001,0),3)</f>
        <v>0</v>
      </c>
      <c r="B40" s="203"/>
      <c r="C40" s="220"/>
      <c r="D40" s="221">
        <v>11</v>
      </c>
      <c r="E40" s="201" t="s">
        <v>121</v>
      </c>
      <c r="I40" s="33" t="s">
        <v>122</v>
      </c>
      <c r="J40" s="33"/>
      <c r="K40" s="33"/>
      <c r="L40" s="33"/>
      <c r="M40" s="33"/>
      <c r="N40" s="226"/>
      <c r="O40" s="226"/>
      <c r="P40" s="226"/>
      <c r="Q40" s="226"/>
      <c r="R40" s="226"/>
      <c r="S40" s="226"/>
      <c r="T40" s="226"/>
      <c r="U40" s="226"/>
      <c r="V40" s="226"/>
      <c r="W40" s="226"/>
      <c r="X40" s="226"/>
      <c r="Y40" s="226"/>
      <c r="Z40" s="225"/>
      <c r="AA40" s="226"/>
    </row>
    <row r="41" spans="1:27" ht="20.100000000000001" customHeight="1" x14ac:dyDescent="0.15">
      <c r="A41" s="203"/>
      <c r="B41" s="203"/>
      <c r="C41" s="229"/>
      <c r="D41" s="226"/>
      <c r="E41" s="226"/>
      <c r="F41" s="226"/>
      <c r="G41" s="226"/>
      <c r="H41" s="226"/>
      <c r="I41" s="232"/>
      <c r="J41" s="238" t="s">
        <v>160</v>
      </c>
      <c r="K41" s="228"/>
      <c r="L41" s="228"/>
      <c r="M41" s="228"/>
      <c r="N41" s="228"/>
      <c r="O41" s="228"/>
      <c r="P41" s="228"/>
      <c r="Q41" s="228"/>
      <c r="R41" s="228"/>
      <c r="S41" s="228"/>
      <c r="T41" s="228"/>
      <c r="U41" s="228"/>
      <c r="V41" s="228"/>
      <c r="W41" s="228"/>
      <c r="X41" s="228"/>
      <c r="Y41" s="228"/>
      <c r="Z41" s="239"/>
      <c r="AA41" s="226"/>
    </row>
    <row r="42" spans="1:27" ht="20.100000000000001" customHeight="1" x14ac:dyDescent="0.15">
      <c r="A42" s="203"/>
      <c r="B42" s="203"/>
      <c r="C42" s="240"/>
      <c r="D42" s="241"/>
      <c r="E42" s="241"/>
      <c r="F42" s="241"/>
      <c r="G42" s="241"/>
      <c r="H42" s="241"/>
      <c r="I42" s="242"/>
      <c r="J42" s="242"/>
      <c r="K42" s="243"/>
      <c r="L42" s="242"/>
      <c r="M42" s="242"/>
      <c r="N42" s="242"/>
      <c r="O42" s="242"/>
      <c r="P42" s="242"/>
      <c r="Q42" s="242"/>
      <c r="R42" s="242"/>
      <c r="S42" s="242"/>
      <c r="T42" s="242"/>
      <c r="U42" s="242"/>
      <c r="V42" s="242"/>
      <c r="W42" s="242"/>
      <c r="X42" s="242"/>
      <c r="Y42" s="242"/>
      <c r="Z42" s="244"/>
    </row>
    <row r="43" spans="1:27" ht="15" customHeight="1" x14ac:dyDescent="0.15">
      <c r="A43" s="203"/>
      <c r="B43" s="203"/>
      <c r="C43" s="226"/>
      <c r="D43" s="226"/>
      <c r="E43" s="226"/>
      <c r="F43" s="226"/>
      <c r="G43" s="226"/>
      <c r="H43" s="226"/>
      <c r="I43" s="245"/>
      <c r="J43" s="246"/>
      <c r="K43" s="246"/>
      <c r="L43" s="246"/>
      <c r="M43" s="246"/>
      <c r="N43" s="246"/>
      <c r="O43" s="246"/>
      <c r="P43" s="246"/>
      <c r="Q43" s="246"/>
      <c r="R43" s="246"/>
      <c r="S43" s="246"/>
      <c r="T43" s="246"/>
      <c r="U43" s="246"/>
      <c r="V43" s="246"/>
      <c r="W43" s="246"/>
      <c r="X43" s="246"/>
      <c r="Y43" s="246"/>
      <c r="Z43" s="226"/>
    </row>
    <row r="44" spans="1:27" ht="15.75" hidden="1" customHeight="1" x14ac:dyDescent="0.15">
      <c r="A44" s="203"/>
      <c r="B44" s="203"/>
      <c r="C44" s="226"/>
      <c r="D44" s="226"/>
      <c r="E44" s="226"/>
      <c r="F44" s="226"/>
      <c r="G44" s="226"/>
      <c r="H44" s="226"/>
      <c r="I44" s="246"/>
      <c r="J44" s="226"/>
      <c r="K44" s="226"/>
      <c r="L44" s="226"/>
      <c r="M44" s="226"/>
      <c r="N44" s="226"/>
      <c r="O44" s="226"/>
      <c r="P44" s="226"/>
      <c r="Q44" s="226"/>
      <c r="R44" s="226"/>
      <c r="S44" s="226"/>
      <c r="T44" s="226"/>
      <c r="U44" s="226"/>
      <c r="V44" s="226"/>
      <c r="W44" s="226"/>
      <c r="X44" s="226"/>
      <c r="Y44" s="226"/>
      <c r="Z44" s="226"/>
    </row>
    <row r="45" spans="1:27" ht="15.75" hidden="1" customHeight="1" x14ac:dyDescent="0.15">
      <c r="A45" s="203"/>
      <c r="B45" s="203"/>
      <c r="C45" s="226"/>
      <c r="D45" s="226"/>
      <c r="E45" s="226"/>
      <c r="F45" s="226"/>
      <c r="G45" s="226"/>
      <c r="H45" s="226"/>
      <c r="I45" s="246"/>
      <c r="J45" s="226"/>
      <c r="K45" s="226"/>
      <c r="L45" s="226"/>
      <c r="M45" s="226"/>
      <c r="N45" s="226"/>
      <c r="O45" s="226"/>
      <c r="P45" s="226"/>
      <c r="Q45" s="226"/>
      <c r="R45" s="226"/>
      <c r="S45" s="226"/>
      <c r="T45" s="226"/>
      <c r="U45" s="226"/>
      <c r="V45" s="226"/>
      <c r="W45" s="226"/>
      <c r="X45" s="226"/>
      <c r="Y45" s="226"/>
      <c r="Z45" s="226"/>
    </row>
    <row r="46" spans="1:27" ht="15.75" hidden="1" customHeight="1" x14ac:dyDescent="0.15">
      <c r="A46" s="203"/>
      <c r="B46" s="203"/>
      <c r="C46" s="226"/>
      <c r="D46" s="226"/>
      <c r="E46" s="226"/>
      <c r="F46" s="226"/>
      <c r="G46" s="226"/>
      <c r="H46" s="226"/>
      <c r="I46" s="246"/>
      <c r="J46" s="226"/>
      <c r="K46" s="226"/>
      <c r="L46" s="226"/>
      <c r="M46" s="226"/>
      <c r="N46" s="226"/>
      <c r="O46" s="226"/>
      <c r="P46" s="226"/>
      <c r="Q46" s="226"/>
      <c r="R46" s="226"/>
      <c r="S46" s="226"/>
      <c r="T46" s="226"/>
      <c r="U46" s="226"/>
      <c r="V46" s="226"/>
      <c r="W46" s="226"/>
      <c r="X46" s="226"/>
      <c r="Y46" s="226"/>
      <c r="Z46" s="226"/>
    </row>
    <row r="47" spans="1:27" ht="15.75" hidden="1" customHeight="1" x14ac:dyDescent="0.15">
      <c r="A47" s="203"/>
      <c r="B47" s="203"/>
      <c r="C47" s="226"/>
      <c r="D47" s="226"/>
      <c r="E47" s="226"/>
      <c r="F47" s="226"/>
      <c r="G47" s="226"/>
      <c r="H47" s="226"/>
      <c r="I47" s="246"/>
      <c r="J47" s="226"/>
      <c r="K47" s="226"/>
      <c r="L47" s="226"/>
      <c r="M47" s="226"/>
      <c r="N47" s="226"/>
      <c r="O47" s="226"/>
      <c r="P47" s="226"/>
      <c r="Q47" s="226"/>
      <c r="R47" s="226"/>
      <c r="S47" s="226"/>
      <c r="T47" s="226"/>
      <c r="U47" s="226"/>
      <c r="V47" s="226"/>
      <c r="W47" s="226"/>
      <c r="X47" s="226"/>
      <c r="Y47" s="226"/>
      <c r="Z47" s="226"/>
    </row>
    <row r="48" spans="1:27" ht="15.75" hidden="1" customHeight="1" x14ac:dyDescent="0.15">
      <c r="A48" s="203"/>
      <c r="B48" s="203"/>
      <c r="C48" s="226"/>
      <c r="D48" s="226"/>
      <c r="E48" s="226"/>
      <c r="F48" s="226"/>
      <c r="G48" s="226"/>
      <c r="H48" s="226"/>
      <c r="I48" s="246"/>
      <c r="J48" s="226"/>
      <c r="K48" s="226"/>
      <c r="L48" s="226"/>
      <c r="M48" s="226"/>
      <c r="N48" s="226"/>
      <c r="O48" s="226"/>
      <c r="P48" s="226"/>
      <c r="Q48" s="226"/>
      <c r="R48" s="226"/>
      <c r="S48" s="226"/>
      <c r="T48" s="226"/>
      <c r="U48" s="226"/>
      <c r="V48" s="226"/>
      <c r="W48" s="226"/>
      <c r="X48" s="226"/>
      <c r="Y48" s="226"/>
      <c r="Z48" s="226"/>
    </row>
    <row r="49" spans="1:26" ht="15.75" hidden="1" customHeight="1" x14ac:dyDescent="0.15">
      <c r="A49" s="203"/>
      <c r="B49" s="203"/>
      <c r="C49" s="226"/>
      <c r="D49" s="226"/>
      <c r="E49" s="226"/>
      <c r="F49" s="226"/>
      <c r="G49" s="226"/>
      <c r="H49" s="226"/>
      <c r="I49" s="246"/>
      <c r="J49" s="226"/>
      <c r="K49" s="226"/>
      <c r="L49" s="226"/>
      <c r="M49" s="226"/>
      <c r="N49" s="226"/>
      <c r="O49" s="226"/>
      <c r="P49" s="226"/>
      <c r="Q49" s="226"/>
      <c r="R49" s="226"/>
      <c r="S49" s="226"/>
      <c r="T49" s="226"/>
      <c r="U49" s="226"/>
      <c r="V49" s="226"/>
      <c r="W49" s="226"/>
      <c r="X49" s="226"/>
      <c r="Y49" s="226"/>
      <c r="Z49" s="226"/>
    </row>
    <row r="50" spans="1:26" ht="15.75" hidden="1" customHeight="1" x14ac:dyDescent="0.15">
      <c r="A50" s="203"/>
      <c r="B50" s="203"/>
      <c r="C50" s="226"/>
      <c r="D50" s="226"/>
      <c r="E50" s="226"/>
      <c r="F50" s="226"/>
      <c r="G50" s="226"/>
      <c r="H50" s="226"/>
      <c r="I50" s="246"/>
      <c r="J50" s="226"/>
      <c r="K50" s="226"/>
      <c r="L50" s="226"/>
      <c r="M50" s="226"/>
      <c r="N50" s="226"/>
      <c r="O50" s="226"/>
      <c r="P50" s="226"/>
      <c r="Q50" s="226"/>
      <c r="R50" s="226"/>
      <c r="S50" s="226"/>
      <c r="T50" s="226"/>
      <c r="U50" s="226"/>
      <c r="V50" s="226"/>
      <c r="W50" s="226"/>
      <c r="X50" s="226"/>
      <c r="Y50" s="226"/>
      <c r="Z50" s="226"/>
    </row>
    <row r="51" spans="1:26" ht="15.75" hidden="1" customHeight="1" x14ac:dyDescent="0.15">
      <c r="A51" s="203"/>
      <c r="B51" s="203"/>
      <c r="C51" s="226"/>
      <c r="D51" s="226"/>
      <c r="E51" s="226"/>
      <c r="F51" s="226"/>
      <c r="G51" s="226"/>
      <c r="H51" s="226"/>
      <c r="I51" s="246"/>
      <c r="J51" s="226"/>
      <c r="K51" s="226"/>
      <c r="L51" s="226"/>
      <c r="M51" s="226"/>
      <c r="N51" s="226"/>
      <c r="O51" s="226"/>
      <c r="P51" s="226"/>
      <c r="Q51" s="226"/>
      <c r="R51" s="226"/>
      <c r="S51" s="226"/>
      <c r="T51" s="226"/>
      <c r="U51" s="226"/>
      <c r="V51" s="226"/>
      <c r="W51" s="226"/>
      <c r="X51" s="226"/>
      <c r="Y51" s="226"/>
      <c r="Z51" s="226"/>
    </row>
    <row r="52" spans="1:26" ht="15.75" hidden="1" customHeight="1" x14ac:dyDescent="0.15">
      <c r="A52" s="203"/>
      <c r="B52" s="203"/>
      <c r="C52" s="226"/>
      <c r="D52" s="226"/>
      <c r="E52" s="226"/>
      <c r="F52" s="226"/>
      <c r="G52" s="226"/>
      <c r="H52" s="226"/>
      <c r="I52" s="246"/>
      <c r="J52" s="226"/>
      <c r="K52" s="226"/>
      <c r="L52" s="226"/>
      <c r="M52" s="226"/>
      <c r="N52" s="226"/>
      <c r="O52" s="226"/>
      <c r="P52" s="226"/>
      <c r="Q52" s="226"/>
      <c r="R52" s="226"/>
      <c r="S52" s="226"/>
      <c r="T52" s="226"/>
      <c r="U52" s="226"/>
      <c r="V52" s="226"/>
      <c r="W52" s="226"/>
      <c r="X52" s="226"/>
      <c r="Y52" s="226"/>
      <c r="Z52" s="226"/>
    </row>
    <row r="53" spans="1:26" ht="15.75" hidden="1" customHeight="1" x14ac:dyDescent="0.15">
      <c r="A53" s="203"/>
      <c r="B53" s="203"/>
      <c r="C53" s="226"/>
      <c r="D53" s="226"/>
      <c r="E53" s="226"/>
      <c r="F53" s="226"/>
      <c r="G53" s="226"/>
      <c r="H53" s="226"/>
      <c r="I53" s="246"/>
      <c r="J53" s="226"/>
      <c r="K53" s="226"/>
      <c r="L53" s="226"/>
      <c r="M53" s="226"/>
      <c r="N53" s="226"/>
      <c r="O53" s="226"/>
      <c r="P53" s="226"/>
      <c r="Q53" s="226"/>
      <c r="R53" s="226"/>
      <c r="S53" s="226"/>
      <c r="T53" s="226"/>
      <c r="U53" s="226"/>
      <c r="V53" s="226"/>
      <c r="W53" s="226"/>
      <c r="X53" s="226"/>
      <c r="Y53" s="226"/>
      <c r="Z53" s="226"/>
    </row>
    <row r="54" spans="1:26" ht="15.75" hidden="1" customHeight="1" x14ac:dyDescent="0.15">
      <c r="A54" s="203"/>
      <c r="B54" s="203"/>
      <c r="C54" s="226"/>
      <c r="D54" s="226"/>
      <c r="E54" s="226"/>
      <c r="F54" s="226"/>
      <c r="G54" s="226"/>
      <c r="H54" s="226"/>
      <c r="I54" s="246"/>
      <c r="J54" s="226"/>
      <c r="K54" s="226"/>
      <c r="L54" s="226"/>
      <c r="M54" s="226"/>
      <c r="N54" s="226"/>
      <c r="O54" s="226"/>
      <c r="P54" s="226"/>
      <c r="Q54" s="226"/>
      <c r="R54" s="226"/>
      <c r="S54" s="226"/>
      <c r="T54" s="226"/>
      <c r="U54" s="226"/>
      <c r="V54" s="226"/>
      <c r="W54" s="226"/>
      <c r="X54" s="226"/>
      <c r="Y54" s="226"/>
      <c r="Z54" s="226"/>
    </row>
    <row r="55" spans="1:26" ht="15.75" hidden="1" customHeight="1" x14ac:dyDescent="0.15">
      <c r="A55" s="203"/>
      <c r="B55" s="203"/>
      <c r="C55" s="226"/>
      <c r="D55" s="226"/>
      <c r="E55" s="226"/>
      <c r="F55" s="226"/>
      <c r="G55" s="226"/>
      <c r="H55" s="226"/>
      <c r="I55" s="246"/>
      <c r="J55" s="226"/>
      <c r="K55" s="226"/>
      <c r="L55" s="226"/>
      <c r="M55" s="226"/>
      <c r="N55" s="226"/>
      <c r="O55" s="226"/>
      <c r="P55" s="226"/>
      <c r="Q55" s="226"/>
      <c r="R55" s="226"/>
      <c r="S55" s="226"/>
      <c r="T55" s="226"/>
      <c r="U55" s="226"/>
      <c r="V55" s="226"/>
      <c r="W55" s="226"/>
      <c r="X55" s="226"/>
      <c r="Y55" s="226"/>
      <c r="Z55" s="226"/>
    </row>
    <row r="56" spans="1:26" ht="15.75" hidden="1" customHeight="1" x14ac:dyDescent="0.15">
      <c r="A56" s="203"/>
      <c r="B56" s="203"/>
      <c r="C56" s="226"/>
      <c r="D56" s="226"/>
      <c r="E56" s="226"/>
      <c r="F56" s="226"/>
      <c r="G56" s="226"/>
      <c r="H56" s="226"/>
      <c r="I56" s="246"/>
      <c r="J56" s="226"/>
      <c r="K56" s="226"/>
      <c r="L56" s="226"/>
      <c r="M56" s="226"/>
      <c r="N56" s="226"/>
      <c r="O56" s="226"/>
      <c r="P56" s="226"/>
      <c r="Q56" s="226"/>
      <c r="R56" s="226"/>
      <c r="S56" s="226"/>
      <c r="T56" s="226"/>
      <c r="U56" s="226"/>
      <c r="V56" s="226"/>
      <c r="W56" s="226"/>
      <c r="X56" s="226"/>
      <c r="Y56" s="226"/>
      <c r="Z56" s="226"/>
    </row>
    <row r="57" spans="1:26" ht="15.75" hidden="1" customHeight="1" x14ac:dyDescent="0.15">
      <c r="A57" s="203"/>
      <c r="B57" s="203"/>
      <c r="C57" s="226"/>
      <c r="D57" s="226"/>
      <c r="E57" s="226"/>
      <c r="F57" s="226"/>
      <c r="G57" s="226"/>
      <c r="H57" s="226"/>
      <c r="I57" s="246"/>
      <c r="J57" s="226"/>
      <c r="K57" s="226"/>
      <c r="L57" s="226"/>
      <c r="M57" s="226"/>
      <c r="N57" s="226"/>
      <c r="O57" s="226"/>
      <c r="P57" s="226"/>
      <c r="Q57" s="226"/>
      <c r="R57" s="226"/>
      <c r="S57" s="226"/>
      <c r="T57" s="226"/>
      <c r="U57" s="226"/>
      <c r="V57" s="226"/>
      <c r="W57" s="226"/>
      <c r="X57" s="226"/>
      <c r="Y57" s="226"/>
      <c r="Z57" s="226"/>
    </row>
    <row r="58" spans="1:26" ht="15.75" hidden="1" customHeight="1" x14ac:dyDescent="0.15">
      <c r="A58" s="203"/>
      <c r="B58" s="203"/>
      <c r="C58" s="226"/>
      <c r="D58" s="226"/>
      <c r="E58" s="226"/>
      <c r="F58" s="226"/>
      <c r="G58" s="226"/>
      <c r="H58" s="226"/>
      <c r="I58" s="246"/>
      <c r="J58" s="226"/>
      <c r="K58" s="226"/>
      <c r="L58" s="226"/>
      <c r="M58" s="226"/>
      <c r="N58" s="226"/>
      <c r="O58" s="226"/>
      <c r="P58" s="226"/>
      <c r="Q58" s="226"/>
      <c r="R58" s="226"/>
      <c r="S58" s="226"/>
      <c r="T58" s="226"/>
      <c r="U58" s="226"/>
      <c r="V58" s="226"/>
      <c r="W58" s="226"/>
      <c r="X58" s="226"/>
      <c r="Y58" s="226"/>
      <c r="Z58" s="226"/>
    </row>
    <row r="59" spans="1:26" ht="15" customHeight="1" x14ac:dyDescent="0.15">
      <c r="A59" s="203"/>
      <c r="B59" s="203"/>
      <c r="C59" s="226"/>
      <c r="D59" s="226"/>
      <c r="E59" s="226"/>
      <c r="F59" s="226"/>
      <c r="G59" s="226"/>
      <c r="H59" s="226"/>
      <c r="I59" s="246"/>
      <c r="J59" s="226"/>
      <c r="K59" s="226"/>
      <c r="L59" s="226"/>
      <c r="M59" s="226"/>
      <c r="N59" s="226"/>
      <c r="O59" s="226"/>
      <c r="P59" s="226"/>
      <c r="Q59" s="226"/>
      <c r="R59" s="226"/>
      <c r="S59" s="226"/>
      <c r="T59" s="226"/>
      <c r="U59" s="226"/>
      <c r="V59" s="226"/>
      <c r="W59" s="226"/>
      <c r="X59" s="226"/>
      <c r="Y59" s="226"/>
      <c r="Z59" s="226"/>
    </row>
    <row r="60" spans="1:26" ht="20.100000000000001" customHeight="1" x14ac:dyDescent="0.15">
      <c r="A60" s="203"/>
      <c r="B60" s="203"/>
      <c r="C60" s="213" t="s">
        <v>123</v>
      </c>
      <c r="D60" s="214"/>
      <c r="E60" s="214"/>
      <c r="F60" s="214"/>
      <c r="G60" s="214"/>
      <c r="H60" s="215"/>
      <c r="I60" s="247"/>
    </row>
    <row r="61" spans="1:26" ht="15" customHeight="1" x14ac:dyDescent="0.15">
      <c r="A61" s="203"/>
      <c r="B61" s="203"/>
      <c r="C61" s="216"/>
      <c r="D61" s="217"/>
      <c r="E61" s="217"/>
      <c r="F61" s="217"/>
      <c r="G61" s="217"/>
      <c r="H61" s="217"/>
      <c r="I61" s="218"/>
      <c r="J61" s="218"/>
      <c r="K61" s="218"/>
      <c r="L61" s="218"/>
      <c r="M61" s="218"/>
      <c r="N61" s="218"/>
      <c r="O61" s="218"/>
      <c r="P61" s="218"/>
      <c r="Q61" s="218"/>
      <c r="R61" s="218"/>
      <c r="S61" s="218"/>
      <c r="T61" s="218"/>
      <c r="U61" s="218"/>
      <c r="V61" s="218"/>
      <c r="W61" s="218"/>
      <c r="X61" s="218"/>
      <c r="Y61" s="218"/>
      <c r="Z61" s="219"/>
    </row>
    <row r="62" spans="1:26" ht="20.100000000000001" customHeight="1" x14ac:dyDescent="0.15">
      <c r="A62" s="203"/>
      <c r="B62" s="203"/>
      <c r="C62" s="216"/>
      <c r="D62" s="248" t="s">
        <v>124</v>
      </c>
      <c r="E62" s="248"/>
      <c r="F62" s="248"/>
      <c r="G62" s="248"/>
      <c r="H62" s="248"/>
      <c r="I62" s="248"/>
      <c r="J62" s="248"/>
      <c r="K62" s="248"/>
      <c r="L62" s="248"/>
      <c r="M62" s="248"/>
      <c r="N62" s="248"/>
      <c r="O62" s="248"/>
      <c r="P62" s="248"/>
      <c r="Q62" s="248"/>
      <c r="R62" s="248"/>
      <c r="S62" s="248"/>
      <c r="T62" s="248"/>
      <c r="U62" s="248"/>
      <c r="V62" s="248"/>
      <c r="W62" s="248"/>
      <c r="X62" s="248"/>
      <c r="Y62" s="248"/>
      <c r="Z62" s="225"/>
    </row>
    <row r="63" spans="1:26" ht="20.100000000000001" customHeight="1" x14ac:dyDescent="0.15">
      <c r="A63" s="203">
        <f>IFERROR(IF(AND($I63&lt;&gt;"しない", $I63&lt;&gt;"する"),1001,0),3)</f>
        <v>1001</v>
      </c>
      <c r="B63" s="203"/>
      <c r="C63" s="220"/>
      <c r="D63" s="221">
        <v>1</v>
      </c>
      <c r="E63" s="226" t="s">
        <v>125</v>
      </c>
      <c r="F63" s="226"/>
      <c r="G63" s="226"/>
      <c r="H63" s="226"/>
      <c r="I63" s="33"/>
      <c r="J63" s="33"/>
      <c r="K63" s="33"/>
      <c r="L63" s="33"/>
      <c r="M63" s="33"/>
      <c r="N63" s="226"/>
      <c r="O63" s="226"/>
      <c r="P63" s="226"/>
      <c r="Q63" s="226"/>
      <c r="R63" s="226"/>
      <c r="S63" s="226"/>
      <c r="T63" s="226"/>
      <c r="U63" s="226"/>
      <c r="V63" s="226"/>
      <c r="W63" s="226"/>
      <c r="X63" s="226"/>
      <c r="Y63" s="226"/>
      <c r="Z63" s="225"/>
    </row>
    <row r="64" spans="1:26" ht="20.100000000000001" customHeight="1" x14ac:dyDescent="0.15">
      <c r="A64" s="203"/>
      <c r="B64" s="203"/>
      <c r="C64" s="220"/>
      <c r="D64" s="226"/>
      <c r="E64" s="226"/>
      <c r="F64" s="226"/>
      <c r="G64" s="226"/>
      <c r="H64" s="226"/>
      <c r="I64" s="232"/>
      <c r="J64" s="228" t="s">
        <v>43</v>
      </c>
      <c r="K64" s="227"/>
      <c r="L64" s="227"/>
      <c r="M64" s="227"/>
      <c r="N64" s="227"/>
      <c r="O64" s="227"/>
      <c r="P64" s="227"/>
      <c r="Q64" s="227"/>
      <c r="R64" s="227"/>
      <c r="S64" s="227"/>
      <c r="T64" s="227"/>
      <c r="U64" s="227"/>
      <c r="V64" s="227"/>
      <c r="W64" s="227"/>
      <c r="X64" s="227"/>
      <c r="Y64" s="227"/>
      <c r="Z64" s="225"/>
    </row>
    <row r="65" spans="1:26" ht="20.100000000000001" hidden="1" customHeight="1" x14ac:dyDescent="0.15">
      <c r="A65" s="203"/>
      <c r="B65" s="203"/>
      <c r="C65" s="220"/>
      <c r="D65" s="226"/>
      <c r="E65" s="226"/>
      <c r="F65" s="226"/>
      <c r="G65" s="226"/>
      <c r="H65" s="226"/>
      <c r="I65" s="232"/>
      <c r="J65" s="227"/>
      <c r="K65" s="227"/>
      <c r="L65" s="227"/>
      <c r="M65" s="227"/>
      <c r="N65" s="227"/>
      <c r="O65" s="227"/>
      <c r="P65" s="227"/>
      <c r="Q65" s="227"/>
      <c r="R65" s="227"/>
      <c r="S65" s="227"/>
      <c r="T65" s="227"/>
      <c r="U65" s="227"/>
      <c r="V65" s="227"/>
      <c r="W65" s="227"/>
      <c r="X65" s="227"/>
      <c r="Y65" s="227"/>
      <c r="Z65" s="225"/>
    </row>
    <row r="66" spans="1:26" ht="20.100000000000001" hidden="1" customHeight="1" x14ac:dyDescent="0.15">
      <c r="A66" s="203"/>
      <c r="B66" s="203"/>
      <c r="C66" s="220"/>
      <c r="D66" s="226"/>
      <c r="E66" s="226"/>
      <c r="F66" s="226"/>
      <c r="G66" s="226"/>
      <c r="H66" s="226"/>
      <c r="I66" s="232"/>
      <c r="J66" s="227"/>
      <c r="K66" s="227"/>
      <c r="L66" s="227"/>
      <c r="M66" s="227"/>
      <c r="N66" s="227"/>
      <c r="O66" s="227"/>
      <c r="P66" s="227"/>
      <c r="Q66" s="227"/>
      <c r="R66" s="227"/>
      <c r="S66" s="227"/>
      <c r="T66" s="227"/>
      <c r="U66" s="227"/>
      <c r="V66" s="227"/>
      <c r="W66" s="227"/>
      <c r="X66" s="227"/>
      <c r="Y66" s="227"/>
      <c r="Z66" s="225"/>
    </row>
    <row r="67" spans="1:26" ht="20.100000000000001" hidden="1" customHeight="1" x14ac:dyDescent="0.15">
      <c r="A67" s="203"/>
      <c r="B67" s="203"/>
      <c r="C67" s="220"/>
      <c r="D67" s="226"/>
      <c r="E67" s="226"/>
      <c r="F67" s="226"/>
      <c r="G67" s="226"/>
      <c r="H67" s="226"/>
      <c r="I67" s="232"/>
      <c r="J67" s="227"/>
      <c r="K67" s="227"/>
      <c r="L67" s="227"/>
      <c r="M67" s="227"/>
      <c r="N67" s="227"/>
      <c r="O67" s="227"/>
      <c r="P67" s="227"/>
      <c r="Q67" s="227"/>
      <c r="R67" s="227"/>
      <c r="S67" s="227"/>
      <c r="T67" s="227"/>
      <c r="U67" s="227"/>
      <c r="V67" s="227"/>
      <c r="W67" s="227"/>
      <c r="X67" s="227"/>
      <c r="Y67" s="227"/>
      <c r="Z67" s="225"/>
    </row>
    <row r="68" spans="1:26" ht="20.100000000000001" hidden="1" customHeight="1" x14ac:dyDescent="0.15">
      <c r="A68" s="203"/>
      <c r="B68" s="203"/>
      <c r="C68" s="220"/>
      <c r="D68" s="226"/>
      <c r="E68" s="226"/>
      <c r="F68" s="226"/>
      <c r="G68" s="226"/>
      <c r="H68" s="226"/>
      <c r="I68" s="232"/>
      <c r="J68" s="227"/>
      <c r="K68" s="227"/>
      <c r="L68" s="227"/>
      <c r="M68" s="227"/>
      <c r="N68" s="227"/>
      <c r="O68" s="227"/>
      <c r="P68" s="227"/>
      <c r="Q68" s="227"/>
      <c r="R68" s="227"/>
      <c r="S68" s="227"/>
      <c r="T68" s="227"/>
      <c r="U68" s="227"/>
      <c r="V68" s="227"/>
      <c r="W68" s="227"/>
      <c r="X68" s="227"/>
      <c r="Y68" s="227"/>
      <c r="Z68" s="225"/>
    </row>
    <row r="69" spans="1:26" ht="20.100000000000001" customHeight="1" x14ac:dyDescent="0.15">
      <c r="A69" s="203">
        <f>IFERROR(IF(OR(AND($I63="する",TRIM($I69)=""),AND($I63="しない",NOT(ISBLANK($I69)))),1001,0),3)</f>
        <v>0</v>
      </c>
      <c r="B69" s="203"/>
      <c r="C69" s="220"/>
      <c r="D69" s="221">
        <v>2</v>
      </c>
      <c r="E69" s="201" t="s">
        <v>107</v>
      </c>
      <c r="I69" s="36"/>
      <c r="J69" s="37"/>
      <c r="K69" s="37"/>
      <c r="L69" s="37"/>
      <c r="M69" s="37"/>
      <c r="N69" s="226"/>
      <c r="O69" s="226"/>
      <c r="P69" s="226"/>
      <c r="Q69" s="226"/>
      <c r="R69" s="226"/>
      <c r="S69" s="226"/>
      <c r="T69" s="226"/>
      <c r="U69" s="226"/>
      <c r="V69" s="226"/>
      <c r="W69" s="226"/>
      <c r="X69" s="226"/>
      <c r="Y69" s="226"/>
      <c r="Z69" s="225"/>
    </row>
    <row r="70" spans="1:26" ht="20.100000000000001" customHeight="1" x14ac:dyDescent="0.15">
      <c r="A70" s="203"/>
      <c r="B70" s="203"/>
      <c r="C70" s="220"/>
      <c r="D70" s="221"/>
      <c r="E70" s="226"/>
      <c r="F70" s="226"/>
      <c r="G70" s="226"/>
      <c r="H70" s="226"/>
      <c r="I70" s="223"/>
      <c r="J70" s="228" t="s">
        <v>192</v>
      </c>
      <c r="K70" s="227"/>
      <c r="L70" s="227"/>
      <c r="M70" s="227"/>
      <c r="N70" s="227"/>
      <c r="O70" s="227"/>
      <c r="P70" s="227"/>
      <c r="Q70" s="227"/>
      <c r="R70" s="227"/>
      <c r="S70" s="227"/>
      <c r="T70" s="227"/>
      <c r="U70" s="227"/>
      <c r="V70" s="227"/>
      <c r="W70" s="227"/>
      <c r="X70" s="227"/>
      <c r="Y70" s="227"/>
      <c r="Z70" s="225"/>
    </row>
    <row r="71" spans="1:26" ht="20.100000000000001" customHeight="1" x14ac:dyDescent="0.15">
      <c r="A71" s="203">
        <f>IFERROR(IF(OR(AND($I63="する",AND($I71&lt;&gt;"", OR(ISERROR(FIND("@"&amp;LEFT($I71,3)&amp;"@", 都道府県3))=FALSE, ISERROR(FIND("@"&amp;LEFT($I71,4)&amp;"@",都道府県4))=FALSE))=FALSE),AND($I63="しない",NOT(ISBLANK($I71)))),1001,0),3)</f>
        <v>0</v>
      </c>
      <c r="B71" s="203"/>
      <c r="C71" s="220"/>
      <c r="D71" s="221">
        <v>3</v>
      </c>
      <c r="E71" s="201" t="s">
        <v>108</v>
      </c>
      <c r="I71" s="38"/>
      <c r="J71" s="38"/>
      <c r="K71" s="38"/>
      <c r="L71" s="38"/>
      <c r="M71" s="38"/>
      <c r="N71" s="38"/>
      <c r="O71" s="38"/>
      <c r="P71" s="38"/>
      <c r="Q71" s="39"/>
      <c r="R71" s="38"/>
      <c r="S71" s="38"/>
      <c r="T71" s="38"/>
      <c r="U71" s="38"/>
      <c r="V71" s="38"/>
      <c r="W71" s="38"/>
      <c r="X71" s="38"/>
      <c r="Y71" s="38"/>
      <c r="Z71" s="225"/>
    </row>
    <row r="72" spans="1:26" ht="20.100000000000001" customHeight="1" x14ac:dyDescent="0.15">
      <c r="A72" s="203"/>
      <c r="B72" s="203"/>
      <c r="C72" s="220"/>
      <c r="D72" s="221"/>
      <c r="E72" s="226"/>
      <c r="F72" s="226"/>
      <c r="G72" s="226"/>
      <c r="H72" s="226"/>
      <c r="I72" s="223"/>
      <c r="J72" s="228" t="s">
        <v>109</v>
      </c>
      <c r="K72" s="227"/>
      <c r="L72" s="227"/>
      <c r="M72" s="227"/>
      <c r="N72" s="227"/>
      <c r="O72" s="227"/>
      <c r="P72" s="227"/>
      <c r="Q72" s="227"/>
      <c r="R72" s="227"/>
      <c r="S72" s="227"/>
      <c r="T72" s="227"/>
      <c r="U72" s="227"/>
      <c r="V72" s="227"/>
      <c r="W72" s="227"/>
      <c r="X72" s="227"/>
      <c r="Y72" s="227"/>
      <c r="Z72" s="225"/>
    </row>
    <row r="73" spans="1:26" ht="20.100000000000001" customHeight="1" x14ac:dyDescent="0.15">
      <c r="A73" s="203">
        <f>IFERROR(IF(OR(AND($I63="する",TRIM($I73)=""),AND($I63="しない",NOT(ISBLANK($I73)))),1001,0),3)</f>
        <v>0</v>
      </c>
      <c r="B73" s="203"/>
      <c r="C73" s="220"/>
      <c r="D73" s="221">
        <v>4</v>
      </c>
      <c r="E73" s="201" t="s">
        <v>138</v>
      </c>
      <c r="I73" s="33"/>
      <c r="J73" s="33"/>
      <c r="K73" s="33"/>
      <c r="L73" s="33"/>
      <c r="M73" s="33"/>
      <c r="N73" s="33"/>
      <c r="O73" s="33"/>
      <c r="P73" s="33"/>
      <c r="Q73" s="40"/>
      <c r="R73" s="33"/>
      <c r="S73" s="33"/>
      <c r="T73" s="33"/>
      <c r="U73" s="33"/>
      <c r="V73" s="33"/>
      <c r="W73" s="33"/>
      <c r="X73" s="33"/>
      <c r="Y73" s="33"/>
      <c r="Z73" s="225"/>
    </row>
    <row r="74" spans="1:26" ht="30" customHeight="1" x14ac:dyDescent="0.15">
      <c r="A74" s="203"/>
      <c r="B74" s="203"/>
      <c r="C74" s="229"/>
      <c r="D74" s="226"/>
      <c r="I74" s="223"/>
      <c r="J74" s="249" t="s">
        <v>236</v>
      </c>
      <c r="K74" s="249"/>
      <c r="L74" s="249"/>
      <c r="M74" s="249"/>
      <c r="N74" s="249"/>
      <c r="O74" s="249"/>
      <c r="P74" s="249"/>
      <c r="Q74" s="249"/>
      <c r="R74" s="249"/>
      <c r="S74" s="249"/>
      <c r="T74" s="249"/>
      <c r="U74" s="249"/>
      <c r="V74" s="249"/>
      <c r="W74" s="249"/>
      <c r="X74" s="249"/>
      <c r="Y74" s="249"/>
      <c r="Z74" s="225"/>
    </row>
    <row r="75" spans="1:26" ht="20.100000000000001" customHeight="1" x14ac:dyDescent="0.15">
      <c r="A75" s="203">
        <f>IFERROR(IF(OR(AND($I63="する",TRIM($I75)=""),AND($I63="しない",NOT(ISBLANK($I75)))),1001,0),3)</f>
        <v>0</v>
      </c>
      <c r="B75" s="203"/>
      <c r="C75" s="220"/>
      <c r="D75" s="221">
        <v>5</v>
      </c>
      <c r="E75" s="201" t="s">
        <v>110</v>
      </c>
      <c r="I75" s="33"/>
      <c r="J75" s="33"/>
      <c r="K75" s="33"/>
      <c r="L75" s="33"/>
      <c r="M75" s="33"/>
      <c r="N75" s="33"/>
      <c r="O75" s="33"/>
      <c r="P75" s="33"/>
      <c r="Q75" s="33"/>
      <c r="R75" s="33"/>
      <c r="S75" s="33"/>
      <c r="T75" s="33"/>
      <c r="U75" s="33"/>
      <c r="V75" s="33"/>
      <c r="W75" s="33"/>
      <c r="X75" s="33"/>
      <c r="Y75" s="33"/>
      <c r="Z75" s="225"/>
    </row>
    <row r="76" spans="1:26" ht="30" customHeight="1" x14ac:dyDescent="0.15">
      <c r="A76" s="203"/>
      <c r="B76" s="203"/>
      <c r="C76" s="229"/>
      <c r="D76" s="226"/>
      <c r="E76" s="226"/>
      <c r="F76" s="226"/>
      <c r="G76" s="226"/>
      <c r="H76" s="226"/>
      <c r="I76" s="223"/>
      <c r="J76" s="249" t="s">
        <v>237</v>
      </c>
      <c r="K76" s="249"/>
      <c r="L76" s="249"/>
      <c r="M76" s="249"/>
      <c r="N76" s="249"/>
      <c r="O76" s="249"/>
      <c r="P76" s="249"/>
      <c r="Q76" s="249"/>
      <c r="R76" s="249"/>
      <c r="S76" s="249"/>
      <c r="T76" s="249"/>
      <c r="U76" s="249"/>
      <c r="V76" s="249"/>
      <c r="W76" s="249"/>
      <c r="X76" s="249"/>
      <c r="Y76" s="249"/>
      <c r="Z76" s="225"/>
    </row>
    <row r="77" spans="1:26" ht="20.100000000000001" customHeight="1" x14ac:dyDescent="0.15">
      <c r="A77" s="203">
        <f>IFERROR(IF(OR(AND($I63="する",TRIM($I77)=""),AND($I63="しない",NOT(ISBLANK($I77)))),1001,0),3)</f>
        <v>0</v>
      </c>
      <c r="B77" s="203"/>
      <c r="C77" s="220"/>
      <c r="D77" s="221">
        <v>6</v>
      </c>
      <c r="E77" s="201" t="s">
        <v>126</v>
      </c>
      <c r="I77" s="33"/>
      <c r="J77" s="33"/>
      <c r="K77" s="33"/>
      <c r="L77" s="33"/>
      <c r="M77" s="33"/>
      <c r="N77" s="33"/>
      <c r="O77" s="33"/>
      <c r="P77" s="33"/>
      <c r="Q77" s="33"/>
      <c r="R77" s="33"/>
      <c r="S77" s="33"/>
      <c r="T77" s="33"/>
      <c r="U77" s="33"/>
      <c r="V77" s="33"/>
      <c r="W77" s="33"/>
      <c r="X77" s="33"/>
      <c r="Y77" s="33"/>
      <c r="Z77" s="225"/>
    </row>
    <row r="78" spans="1:26" ht="20.100000000000001" customHeight="1" x14ac:dyDescent="0.15">
      <c r="A78" s="203"/>
      <c r="B78" s="203"/>
      <c r="C78" s="229"/>
      <c r="D78" s="226"/>
      <c r="E78" s="226"/>
      <c r="F78" s="226"/>
      <c r="G78" s="226"/>
      <c r="H78" s="226"/>
      <c r="I78" s="223"/>
      <c r="J78" s="238" t="s">
        <v>146</v>
      </c>
      <c r="K78" s="227"/>
      <c r="L78" s="227"/>
      <c r="M78" s="227"/>
      <c r="N78" s="227"/>
      <c r="O78" s="227"/>
      <c r="P78" s="227"/>
      <c r="Q78" s="227"/>
      <c r="R78" s="227"/>
      <c r="S78" s="227"/>
      <c r="T78" s="227"/>
      <c r="U78" s="227"/>
      <c r="V78" s="227"/>
      <c r="W78" s="227"/>
      <c r="X78" s="227"/>
      <c r="Y78" s="227"/>
      <c r="Z78" s="225"/>
    </row>
    <row r="79" spans="1:26" ht="20.100000000000001" customHeight="1" x14ac:dyDescent="0.15">
      <c r="A79" s="203">
        <f>IFERROR(IF(OR(AND($I63="する",OR(TRIM($I79)="", NOT(OR(IFERROR(SEARCH(" ",$I79),0)&gt;0, IFERROR(SEARCH("　",$I79),0)&gt;0)))),AND($I63="しない",NOT(ISBLANK($I79)))),1001,0),3)</f>
        <v>0</v>
      </c>
      <c r="B79" s="203"/>
      <c r="C79" s="220"/>
      <c r="D79" s="221">
        <v>7</v>
      </c>
      <c r="E79" s="201" t="s">
        <v>127</v>
      </c>
      <c r="I79" s="33"/>
      <c r="J79" s="33"/>
      <c r="K79" s="33"/>
      <c r="L79" s="33"/>
      <c r="M79" s="33"/>
      <c r="N79" s="33"/>
      <c r="O79" s="33"/>
      <c r="P79" s="33"/>
      <c r="Q79" s="33"/>
      <c r="R79" s="33"/>
      <c r="S79" s="33"/>
      <c r="T79" s="33"/>
      <c r="U79" s="33"/>
      <c r="V79" s="33"/>
      <c r="W79" s="33"/>
      <c r="X79" s="33"/>
      <c r="Y79" s="33"/>
      <c r="Z79" s="225"/>
    </row>
    <row r="80" spans="1:26" ht="20.100000000000001" customHeight="1" x14ac:dyDescent="0.15">
      <c r="A80" s="203"/>
      <c r="B80" s="203"/>
      <c r="C80" s="229"/>
      <c r="D80" s="226"/>
      <c r="E80" s="250" t="s">
        <v>140</v>
      </c>
      <c r="F80" s="226"/>
      <c r="G80" s="226"/>
      <c r="H80" s="226"/>
      <c r="I80" s="232"/>
      <c r="J80" s="228" t="s">
        <v>112</v>
      </c>
      <c r="K80" s="228"/>
      <c r="L80" s="228"/>
      <c r="M80" s="228"/>
      <c r="N80" s="228"/>
      <c r="O80" s="228"/>
      <c r="P80" s="228"/>
      <c r="Q80" s="228"/>
      <c r="R80" s="228"/>
      <c r="S80" s="228"/>
      <c r="T80" s="228"/>
      <c r="U80" s="228"/>
      <c r="V80" s="228"/>
      <c r="W80" s="228"/>
      <c r="X80" s="228"/>
      <c r="Y80" s="228"/>
      <c r="Z80" s="225"/>
    </row>
    <row r="81" spans="1:27" ht="20.100000000000001" customHeight="1" x14ac:dyDescent="0.15">
      <c r="A81" s="203">
        <f>IFERROR(IF(OR(AND($I63="する",OR(TRIM($I81)="", NOT(OR(IFERROR(SEARCH(" ",$I81),0)&gt;0, IFERROR(SEARCH("　",$I81),0)&gt;0)))),AND($I63="しない",NOT(ISBLANK($I81)))),1001,0),3)</f>
        <v>0</v>
      </c>
      <c r="B81" s="203"/>
      <c r="C81" s="220"/>
      <c r="D81" s="221">
        <v>8</v>
      </c>
      <c r="E81" s="201" t="s">
        <v>127</v>
      </c>
      <c r="I81" s="33"/>
      <c r="J81" s="33"/>
      <c r="K81" s="33"/>
      <c r="L81" s="33"/>
      <c r="M81" s="33"/>
      <c r="N81" s="33"/>
      <c r="O81" s="33"/>
      <c r="P81" s="33"/>
      <c r="Q81" s="33"/>
      <c r="R81" s="33"/>
      <c r="S81" s="33"/>
      <c r="T81" s="33"/>
      <c r="U81" s="33"/>
      <c r="V81" s="33"/>
      <c r="W81" s="33"/>
      <c r="X81" s="33"/>
      <c r="Y81" s="33"/>
      <c r="Z81" s="225"/>
    </row>
    <row r="82" spans="1:27" ht="20.100000000000001" customHeight="1" x14ac:dyDescent="0.15">
      <c r="A82" s="203"/>
      <c r="B82" s="203"/>
      <c r="C82" s="229"/>
      <c r="D82" s="226"/>
      <c r="E82" s="226"/>
      <c r="F82" s="226"/>
      <c r="G82" s="226"/>
      <c r="H82" s="226"/>
      <c r="I82" s="232"/>
      <c r="J82" s="228" t="s">
        <v>114</v>
      </c>
      <c r="K82" s="228"/>
      <c r="L82" s="228"/>
      <c r="M82" s="228"/>
      <c r="N82" s="228"/>
      <c r="O82" s="228"/>
      <c r="P82" s="228"/>
      <c r="Q82" s="228"/>
      <c r="R82" s="228"/>
      <c r="S82" s="228"/>
      <c r="T82" s="228"/>
      <c r="U82" s="228"/>
      <c r="V82" s="228"/>
      <c r="W82" s="228"/>
      <c r="X82" s="228"/>
      <c r="Y82" s="228"/>
      <c r="Z82" s="225"/>
    </row>
    <row r="83" spans="1:27" ht="20.100000000000001" customHeight="1" x14ac:dyDescent="0.15">
      <c r="A83" s="203">
        <f>IFERROR(IF(OR(AND($I63="する",NOT(AND(TRIM($I83)&lt;&gt;"",ISNUMBER(VALUE(SUBSTITUTE($I83,"-",""))),IFERROR(SEARCH("-",$I83),0)&gt;0))), AND($I63="しない",NOT(ISBLANK($I83)))),1001,0),3)</f>
        <v>0</v>
      </c>
      <c r="B83" s="203"/>
      <c r="C83" s="220"/>
      <c r="D83" s="221">
        <v>9</v>
      </c>
      <c r="E83" s="201" t="s">
        <v>115</v>
      </c>
      <c r="I83" s="33"/>
      <c r="J83" s="33"/>
      <c r="K83" s="33"/>
      <c r="L83" s="33"/>
      <c r="M83" s="33"/>
      <c r="O83" s="233" t="s">
        <v>116</v>
      </c>
      <c r="P83" s="1"/>
      <c r="Q83" s="201" t="s">
        <v>117</v>
      </c>
      <c r="Y83" s="227"/>
      <c r="Z83" s="225"/>
    </row>
    <row r="84" spans="1:27" ht="20.100000000000001" customHeight="1" x14ac:dyDescent="0.15">
      <c r="A84" s="203">
        <f>IFERROR(IF(AND($I63="しない",NOT(ISBLANK($P83))),1001,0),3)</f>
        <v>0</v>
      </c>
      <c r="B84" s="203"/>
      <c r="C84" s="229"/>
      <c r="D84" s="226"/>
      <c r="E84" s="226"/>
      <c r="F84" s="226"/>
      <c r="G84" s="226"/>
      <c r="H84" s="226"/>
      <c r="I84" s="223"/>
      <c r="J84" s="228" t="s">
        <v>118</v>
      </c>
      <c r="K84" s="227"/>
      <c r="L84" s="227"/>
      <c r="M84" s="227"/>
      <c r="N84" s="227"/>
      <c r="O84" s="227"/>
      <c r="P84" s="227"/>
      <c r="Q84" s="227"/>
      <c r="R84" s="227"/>
      <c r="S84" s="227"/>
      <c r="T84" s="227"/>
      <c r="U84" s="227"/>
      <c r="V84" s="227"/>
      <c r="W84" s="227"/>
      <c r="X84" s="227"/>
      <c r="Y84" s="227"/>
      <c r="Z84" s="225"/>
    </row>
    <row r="85" spans="1:27" ht="20.100000000000001" customHeight="1" x14ac:dyDescent="0.15">
      <c r="A85" s="203">
        <f>IFERROR(IF(OR(AND($I63="する",AND(TRIM($I85)&lt;&gt;"",NOT(AND(ISNUMBER(VALUE(SUBSTITUTE($I85,"-",""))),IFERROR(SEARCH("-",$I85),0)&gt;0)))), AND($I63="しない",NOT(ISBLANK($I85)))),1001,0),3)</f>
        <v>0</v>
      </c>
      <c r="B85" s="203"/>
      <c r="C85" s="220"/>
      <c r="D85" s="221">
        <v>10</v>
      </c>
      <c r="E85" s="201" t="s">
        <v>119</v>
      </c>
      <c r="I85" s="33"/>
      <c r="J85" s="33"/>
      <c r="K85" s="33"/>
      <c r="L85" s="33"/>
      <c r="M85" s="33"/>
      <c r="N85" s="227"/>
      <c r="O85" s="227"/>
      <c r="P85" s="227"/>
      <c r="Q85" s="227"/>
      <c r="R85" s="227"/>
      <c r="S85" s="227"/>
      <c r="T85" s="227"/>
      <c r="U85" s="227"/>
      <c r="V85" s="227"/>
      <c r="W85" s="227"/>
      <c r="X85" s="227"/>
      <c r="Y85" s="227"/>
      <c r="Z85" s="225"/>
    </row>
    <row r="86" spans="1:27" ht="20.100000000000001" customHeight="1" x14ac:dyDescent="0.15">
      <c r="A86" s="203"/>
      <c r="B86" s="203"/>
      <c r="C86" s="229"/>
      <c r="D86" s="226"/>
      <c r="E86" s="226"/>
      <c r="F86" s="226"/>
      <c r="G86" s="226"/>
      <c r="H86" s="226"/>
      <c r="I86" s="223"/>
      <c r="J86" s="228" t="s">
        <v>118</v>
      </c>
      <c r="K86" s="227"/>
      <c r="L86" s="227"/>
      <c r="M86" s="227"/>
      <c r="N86" s="227"/>
      <c r="O86" s="227"/>
      <c r="P86" s="227"/>
      <c r="Q86" s="227"/>
      <c r="R86" s="227"/>
      <c r="S86" s="227"/>
      <c r="T86" s="227"/>
      <c r="U86" s="227"/>
      <c r="V86" s="227"/>
      <c r="W86" s="227"/>
      <c r="X86" s="227"/>
      <c r="Y86" s="227"/>
      <c r="Z86" s="225"/>
    </row>
    <row r="87" spans="1:27" ht="20.100000000000001" customHeight="1" x14ac:dyDescent="0.15">
      <c r="A87" s="203">
        <f>IFERROR(IF(OR(AND($I63="する",AND(TRIM($I87)&lt;&gt;"",NOT(IFERROR(SEARCH("@",$I87),0)&gt;0))),AND($I63="しない",NOT(ISBLANK($I87)))),1001,0),3)</f>
        <v>0</v>
      </c>
      <c r="B87" s="203"/>
      <c r="C87" s="229"/>
      <c r="D87" s="221">
        <v>11</v>
      </c>
      <c r="E87" s="201" t="s">
        <v>120</v>
      </c>
      <c r="I87" s="33"/>
      <c r="J87" s="33"/>
      <c r="K87" s="33"/>
      <c r="L87" s="33"/>
      <c r="M87" s="33"/>
      <c r="N87" s="33"/>
      <c r="O87" s="33"/>
      <c r="P87" s="33"/>
      <c r="Q87" s="43"/>
      <c r="R87" s="33"/>
      <c r="S87" s="33"/>
      <c r="T87" s="33"/>
      <c r="U87" s="33"/>
      <c r="V87" s="33"/>
      <c r="W87" s="33"/>
      <c r="X87" s="33"/>
      <c r="Y87" s="33"/>
      <c r="Z87" s="225"/>
    </row>
    <row r="88" spans="1:27" ht="20.100000000000001" customHeight="1" x14ac:dyDescent="0.15">
      <c r="A88" s="203"/>
      <c r="B88" s="203"/>
      <c r="C88" s="229"/>
      <c r="D88" s="221"/>
      <c r="I88" s="223"/>
      <c r="J88" s="234" t="s">
        <v>190</v>
      </c>
      <c r="K88" s="251"/>
      <c r="L88" s="227"/>
      <c r="M88" s="227"/>
      <c r="N88" s="227"/>
      <c r="O88" s="227"/>
      <c r="P88" s="227"/>
      <c r="Q88" s="252"/>
      <c r="R88" s="227"/>
      <c r="S88" s="227"/>
      <c r="T88" s="227"/>
      <c r="U88" s="227"/>
      <c r="V88" s="227"/>
      <c r="W88" s="227"/>
      <c r="X88" s="227"/>
      <c r="Y88" s="227"/>
      <c r="Z88" s="226"/>
      <c r="AA88" s="237"/>
    </row>
    <row r="89" spans="1:27" ht="20.100000000000001" customHeight="1" x14ac:dyDescent="0.15">
      <c r="A89" s="203"/>
      <c r="B89" s="203"/>
      <c r="C89" s="240"/>
      <c r="D89" s="241"/>
      <c r="E89" s="241"/>
      <c r="F89" s="241"/>
      <c r="G89" s="241"/>
      <c r="H89" s="241"/>
      <c r="I89" s="253"/>
      <c r="J89" s="254"/>
      <c r="K89" s="255"/>
      <c r="L89" s="254"/>
      <c r="M89" s="254"/>
      <c r="N89" s="254"/>
      <c r="O89" s="254"/>
      <c r="P89" s="254"/>
      <c r="Q89" s="256"/>
      <c r="R89" s="254"/>
      <c r="S89" s="254"/>
      <c r="T89" s="254"/>
      <c r="U89" s="254"/>
      <c r="V89" s="254"/>
      <c r="W89" s="254"/>
      <c r="X89" s="254"/>
      <c r="Y89" s="254"/>
      <c r="Z89" s="241"/>
      <c r="AA89" s="237"/>
    </row>
    <row r="90" spans="1:27" ht="20.100000000000001" customHeight="1" x14ac:dyDescent="0.15">
      <c r="A90" s="203"/>
      <c r="B90" s="203"/>
      <c r="C90" s="226"/>
      <c r="D90" s="226"/>
      <c r="E90" s="226"/>
      <c r="F90" s="226"/>
      <c r="G90" s="226"/>
      <c r="H90" s="226"/>
      <c r="I90" s="245"/>
      <c r="J90" s="226"/>
      <c r="K90" s="257"/>
      <c r="L90" s="226"/>
      <c r="M90" s="226"/>
      <c r="N90" s="226"/>
      <c r="O90" s="226"/>
      <c r="P90" s="226"/>
      <c r="Q90" s="226"/>
      <c r="R90" s="226"/>
      <c r="S90" s="226"/>
      <c r="T90" s="226"/>
      <c r="U90" s="226"/>
      <c r="V90" s="226"/>
      <c r="W90" s="226"/>
      <c r="X90" s="226"/>
      <c r="Y90" s="226"/>
      <c r="Z90" s="226"/>
    </row>
    <row r="91" spans="1:27" ht="15.75" hidden="1" customHeight="1" x14ac:dyDescent="0.15">
      <c r="A91" s="203"/>
      <c r="B91" s="203"/>
      <c r="C91" s="226"/>
      <c r="D91" s="226"/>
      <c r="E91" s="226"/>
      <c r="F91" s="226"/>
      <c r="G91" s="226"/>
      <c r="H91" s="226"/>
      <c r="I91" s="245"/>
      <c r="J91" s="226"/>
      <c r="K91" s="257"/>
      <c r="L91" s="226"/>
      <c r="M91" s="226"/>
      <c r="N91" s="226"/>
      <c r="O91" s="226"/>
      <c r="P91" s="226"/>
      <c r="Q91" s="226"/>
      <c r="R91" s="226"/>
      <c r="S91" s="226"/>
      <c r="T91" s="226"/>
      <c r="U91" s="226"/>
      <c r="V91" s="226"/>
      <c r="W91" s="226"/>
      <c r="X91" s="226"/>
      <c r="Y91" s="226"/>
      <c r="Z91" s="226"/>
    </row>
    <row r="92" spans="1:27" ht="15.75" hidden="1" customHeight="1" x14ac:dyDescent="0.15">
      <c r="A92" s="203"/>
      <c r="B92" s="203"/>
      <c r="C92" s="226"/>
      <c r="D92" s="226"/>
      <c r="E92" s="226"/>
      <c r="F92" s="226"/>
      <c r="G92" s="226"/>
      <c r="H92" s="226"/>
      <c r="I92" s="245"/>
      <c r="J92" s="226"/>
      <c r="K92" s="257"/>
      <c r="L92" s="226"/>
      <c r="M92" s="226"/>
      <c r="N92" s="226"/>
      <c r="O92" s="226"/>
      <c r="P92" s="226"/>
      <c r="Q92" s="226"/>
      <c r="R92" s="226"/>
      <c r="S92" s="226"/>
      <c r="T92" s="226"/>
      <c r="U92" s="226"/>
      <c r="V92" s="226"/>
      <c r="W92" s="226"/>
      <c r="X92" s="226"/>
      <c r="Y92" s="226"/>
      <c r="Z92" s="226"/>
    </row>
    <row r="93" spans="1:27" ht="15.75" hidden="1" customHeight="1" x14ac:dyDescent="0.15">
      <c r="A93" s="203"/>
      <c r="B93" s="203"/>
      <c r="C93" s="226"/>
      <c r="D93" s="226"/>
      <c r="E93" s="226"/>
      <c r="F93" s="226"/>
      <c r="G93" s="226"/>
      <c r="H93" s="226"/>
      <c r="I93" s="245"/>
      <c r="J93" s="226"/>
      <c r="K93" s="257"/>
      <c r="L93" s="226"/>
      <c r="M93" s="226"/>
      <c r="N93" s="226"/>
      <c r="O93" s="226"/>
      <c r="P93" s="226"/>
      <c r="Q93" s="226"/>
      <c r="R93" s="226"/>
      <c r="S93" s="226"/>
      <c r="T93" s="226"/>
      <c r="U93" s="226"/>
      <c r="V93" s="226"/>
      <c r="W93" s="226"/>
      <c r="X93" s="226"/>
      <c r="Y93" s="226"/>
      <c r="Z93" s="226"/>
    </row>
    <row r="94" spans="1:27" ht="15.75" hidden="1" customHeight="1" x14ac:dyDescent="0.15">
      <c r="A94" s="203"/>
      <c r="B94" s="203"/>
      <c r="C94" s="226"/>
      <c r="D94" s="226"/>
      <c r="E94" s="226"/>
      <c r="F94" s="226"/>
      <c r="G94" s="226"/>
      <c r="H94" s="226"/>
      <c r="I94" s="245"/>
      <c r="J94" s="226"/>
      <c r="K94" s="257"/>
      <c r="L94" s="226"/>
      <c r="M94" s="226"/>
      <c r="N94" s="226"/>
      <c r="O94" s="226"/>
      <c r="P94" s="226"/>
      <c r="Q94" s="226"/>
      <c r="R94" s="226"/>
      <c r="S94" s="226"/>
      <c r="T94" s="226"/>
      <c r="U94" s="226"/>
      <c r="V94" s="226"/>
      <c r="W94" s="226"/>
      <c r="X94" s="226"/>
      <c r="Y94" s="226"/>
      <c r="Z94" s="226"/>
    </row>
    <row r="95" spans="1:27" ht="15.75" hidden="1" customHeight="1" x14ac:dyDescent="0.15">
      <c r="A95" s="203"/>
      <c r="B95" s="203"/>
      <c r="C95" s="226"/>
      <c r="D95" s="226"/>
      <c r="E95" s="226"/>
      <c r="F95" s="226"/>
      <c r="G95" s="226"/>
      <c r="H95" s="226"/>
      <c r="I95" s="245"/>
      <c r="J95" s="226"/>
      <c r="K95" s="257"/>
      <c r="L95" s="226"/>
      <c r="M95" s="226"/>
      <c r="N95" s="226"/>
      <c r="O95" s="226"/>
      <c r="P95" s="226"/>
      <c r="Q95" s="226"/>
      <c r="R95" s="226"/>
      <c r="S95" s="226"/>
      <c r="T95" s="226"/>
      <c r="U95" s="226"/>
      <c r="V95" s="226"/>
      <c r="W95" s="226"/>
      <c r="X95" s="226"/>
      <c r="Y95" s="226"/>
      <c r="Z95" s="226"/>
    </row>
    <row r="96" spans="1:27" ht="15.75" hidden="1" customHeight="1" x14ac:dyDescent="0.15">
      <c r="A96" s="203"/>
      <c r="B96" s="203"/>
      <c r="C96" s="226"/>
      <c r="D96" s="226"/>
      <c r="E96" s="226"/>
      <c r="F96" s="226"/>
      <c r="G96" s="226"/>
      <c r="H96" s="226"/>
      <c r="I96" s="245"/>
      <c r="J96" s="226"/>
      <c r="K96" s="257"/>
      <c r="L96" s="226"/>
      <c r="M96" s="226"/>
      <c r="N96" s="226"/>
      <c r="O96" s="226"/>
      <c r="P96" s="226"/>
      <c r="Q96" s="226"/>
      <c r="R96" s="226"/>
      <c r="S96" s="226"/>
      <c r="T96" s="226"/>
      <c r="U96" s="226"/>
      <c r="V96" s="226"/>
      <c r="W96" s="226"/>
      <c r="X96" s="226"/>
      <c r="Y96" s="226"/>
      <c r="Z96" s="226"/>
    </row>
    <row r="97" spans="1:26" ht="15.75" hidden="1" customHeight="1" x14ac:dyDescent="0.15">
      <c r="A97" s="203"/>
      <c r="B97" s="203"/>
      <c r="C97" s="226"/>
      <c r="D97" s="226"/>
      <c r="E97" s="226"/>
      <c r="F97" s="226"/>
      <c r="G97" s="226"/>
      <c r="H97" s="226"/>
      <c r="I97" s="245"/>
      <c r="J97" s="226"/>
      <c r="K97" s="257"/>
      <c r="L97" s="226"/>
      <c r="M97" s="226"/>
      <c r="N97" s="226"/>
      <c r="O97" s="226"/>
      <c r="P97" s="226"/>
      <c r="Q97" s="226"/>
      <c r="R97" s="226"/>
      <c r="S97" s="226"/>
      <c r="T97" s="226"/>
      <c r="U97" s="226"/>
      <c r="V97" s="226"/>
      <c r="W97" s="226"/>
      <c r="X97" s="226"/>
      <c r="Y97" s="226"/>
      <c r="Z97" s="226"/>
    </row>
    <row r="98" spans="1:26" ht="15.75" hidden="1" customHeight="1" x14ac:dyDescent="0.15">
      <c r="A98" s="203"/>
      <c r="B98" s="203"/>
      <c r="C98" s="226"/>
      <c r="D98" s="226"/>
      <c r="E98" s="226"/>
      <c r="F98" s="226"/>
      <c r="G98" s="226"/>
      <c r="H98" s="226"/>
      <c r="I98" s="245"/>
      <c r="J98" s="226"/>
      <c r="K98" s="257"/>
      <c r="L98" s="226"/>
      <c r="M98" s="226"/>
      <c r="N98" s="226"/>
      <c r="O98" s="226"/>
      <c r="P98" s="226"/>
      <c r="Q98" s="226"/>
      <c r="R98" s="226"/>
      <c r="S98" s="226"/>
      <c r="T98" s="226"/>
      <c r="U98" s="226"/>
      <c r="V98" s="226"/>
      <c r="W98" s="226"/>
      <c r="X98" s="226"/>
      <c r="Y98" s="226"/>
      <c r="Z98" s="226"/>
    </row>
    <row r="99" spans="1:26" ht="15.75" hidden="1" customHeight="1" x14ac:dyDescent="0.15">
      <c r="A99" s="203"/>
      <c r="B99" s="203"/>
      <c r="C99" s="226"/>
      <c r="D99" s="226"/>
      <c r="E99" s="226"/>
      <c r="F99" s="226"/>
      <c r="G99" s="226"/>
      <c r="H99" s="226"/>
      <c r="I99" s="245"/>
      <c r="J99" s="226"/>
      <c r="K99" s="257"/>
      <c r="L99" s="226"/>
      <c r="M99" s="226"/>
      <c r="N99" s="226"/>
      <c r="O99" s="226"/>
      <c r="P99" s="226"/>
      <c r="Q99" s="226"/>
      <c r="R99" s="226"/>
      <c r="S99" s="226"/>
      <c r="T99" s="226"/>
      <c r="U99" s="226"/>
      <c r="V99" s="226"/>
      <c r="W99" s="226"/>
      <c r="X99" s="226"/>
      <c r="Y99" s="226"/>
      <c r="Z99" s="226"/>
    </row>
    <row r="100" spans="1:26" ht="15.75" hidden="1" customHeight="1" x14ac:dyDescent="0.15">
      <c r="A100" s="203"/>
      <c r="B100" s="203"/>
      <c r="C100" s="226"/>
      <c r="D100" s="226"/>
      <c r="E100" s="226"/>
      <c r="F100" s="226"/>
      <c r="G100" s="226"/>
      <c r="H100" s="226"/>
      <c r="I100" s="245"/>
      <c r="J100" s="226"/>
      <c r="K100" s="257"/>
      <c r="L100" s="226"/>
      <c r="M100" s="226"/>
      <c r="N100" s="226"/>
      <c r="O100" s="226"/>
      <c r="P100" s="226"/>
      <c r="Q100" s="226"/>
      <c r="R100" s="226"/>
      <c r="S100" s="226"/>
      <c r="T100" s="226"/>
      <c r="U100" s="226"/>
      <c r="V100" s="226"/>
      <c r="W100" s="226"/>
      <c r="X100" s="226"/>
      <c r="Y100" s="226"/>
      <c r="Z100" s="226"/>
    </row>
    <row r="101" spans="1:26" ht="15.75" hidden="1" customHeight="1" x14ac:dyDescent="0.15">
      <c r="A101" s="203"/>
      <c r="B101" s="203"/>
      <c r="C101" s="226"/>
      <c r="D101" s="226"/>
      <c r="E101" s="226"/>
      <c r="F101" s="226"/>
      <c r="G101" s="226"/>
      <c r="H101" s="226"/>
      <c r="I101" s="245"/>
      <c r="J101" s="226"/>
      <c r="K101" s="257"/>
      <c r="L101" s="226"/>
      <c r="M101" s="226"/>
      <c r="N101" s="226"/>
      <c r="O101" s="226"/>
      <c r="P101" s="226"/>
      <c r="Q101" s="226"/>
      <c r="R101" s="226"/>
      <c r="S101" s="226"/>
      <c r="T101" s="226"/>
      <c r="U101" s="226"/>
      <c r="V101" s="226"/>
      <c r="W101" s="226"/>
      <c r="X101" s="226"/>
      <c r="Y101" s="226"/>
      <c r="Z101" s="226"/>
    </row>
    <row r="102" spans="1:26" ht="15.75" hidden="1" customHeight="1" x14ac:dyDescent="0.15">
      <c r="A102" s="203"/>
      <c r="B102" s="203"/>
      <c r="C102" s="226"/>
      <c r="D102" s="226"/>
      <c r="E102" s="226"/>
      <c r="F102" s="226"/>
      <c r="G102" s="226"/>
      <c r="H102" s="226"/>
      <c r="I102" s="245"/>
      <c r="J102" s="226"/>
      <c r="K102" s="257"/>
      <c r="L102" s="226"/>
      <c r="M102" s="226"/>
      <c r="N102" s="226"/>
      <c r="O102" s="226"/>
      <c r="P102" s="226"/>
      <c r="Q102" s="226"/>
      <c r="R102" s="226"/>
      <c r="S102" s="226"/>
      <c r="T102" s="226"/>
      <c r="U102" s="226"/>
      <c r="V102" s="226"/>
      <c r="W102" s="226"/>
      <c r="X102" s="226"/>
      <c r="Y102" s="226"/>
      <c r="Z102" s="226"/>
    </row>
    <row r="103" spans="1:26" ht="15.75" hidden="1" customHeight="1" x14ac:dyDescent="0.15">
      <c r="A103" s="203"/>
      <c r="B103" s="203"/>
      <c r="C103" s="226"/>
      <c r="D103" s="226"/>
      <c r="E103" s="226"/>
      <c r="F103" s="226"/>
      <c r="G103" s="226"/>
      <c r="H103" s="226"/>
      <c r="I103" s="245"/>
      <c r="J103" s="226"/>
      <c r="K103" s="257"/>
      <c r="L103" s="226"/>
      <c r="M103" s="226"/>
      <c r="N103" s="226"/>
      <c r="O103" s="226"/>
      <c r="P103" s="226"/>
      <c r="Q103" s="226"/>
      <c r="R103" s="226"/>
      <c r="S103" s="226"/>
      <c r="T103" s="226"/>
      <c r="U103" s="226"/>
      <c r="V103" s="226"/>
      <c r="W103" s="226"/>
      <c r="X103" s="226"/>
      <c r="Y103" s="226"/>
      <c r="Z103" s="226"/>
    </row>
    <row r="104" spans="1:26" ht="15.75" hidden="1" customHeight="1" x14ac:dyDescent="0.15">
      <c r="A104" s="203"/>
      <c r="B104" s="203"/>
      <c r="C104" s="226"/>
      <c r="D104" s="226"/>
      <c r="E104" s="226"/>
      <c r="F104" s="226"/>
      <c r="G104" s="226"/>
      <c r="H104" s="226"/>
      <c r="I104" s="245"/>
      <c r="J104" s="226"/>
      <c r="K104" s="257"/>
      <c r="L104" s="226"/>
      <c r="M104" s="226"/>
      <c r="N104" s="226"/>
      <c r="O104" s="226"/>
      <c r="P104" s="226"/>
      <c r="Q104" s="226"/>
      <c r="R104" s="226"/>
      <c r="S104" s="226"/>
      <c r="T104" s="226"/>
      <c r="U104" s="226"/>
      <c r="V104" s="226"/>
      <c r="W104" s="226"/>
      <c r="X104" s="226"/>
      <c r="Y104" s="226"/>
      <c r="Z104" s="226"/>
    </row>
    <row r="105" spans="1:26" ht="15.75" hidden="1" customHeight="1" x14ac:dyDescent="0.15">
      <c r="A105" s="203"/>
      <c r="B105" s="203"/>
      <c r="C105" s="226"/>
      <c r="D105" s="226"/>
      <c r="E105" s="226"/>
      <c r="F105" s="226"/>
      <c r="G105" s="226"/>
      <c r="H105" s="226"/>
      <c r="I105" s="245"/>
      <c r="J105" s="226"/>
      <c r="K105" s="257"/>
      <c r="L105" s="226"/>
      <c r="M105" s="226"/>
      <c r="N105" s="226"/>
      <c r="O105" s="226"/>
      <c r="P105" s="226"/>
      <c r="Q105" s="226"/>
      <c r="R105" s="226"/>
      <c r="S105" s="226"/>
      <c r="T105" s="226"/>
      <c r="U105" s="226"/>
      <c r="V105" s="226"/>
      <c r="W105" s="226"/>
      <c r="X105" s="226"/>
      <c r="Y105" s="226"/>
      <c r="Z105" s="226"/>
    </row>
    <row r="106" spans="1:26" ht="15.75" hidden="1" customHeight="1" x14ac:dyDescent="0.15">
      <c r="A106" s="203"/>
      <c r="B106" s="203"/>
      <c r="C106" s="226"/>
      <c r="D106" s="226"/>
      <c r="E106" s="226"/>
      <c r="F106" s="226"/>
      <c r="G106" s="226"/>
      <c r="H106" s="226"/>
      <c r="I106" s="245"/>
      <c r="J106" s="226"/>
      <c r="K106" s="257"/>
      <c r="L106" s="226"/>
      <c r="M106" s="226"/>
      <c r="N106" s="226"/>
      <c r="O106" s="226"/>
      <c r="P106" s="226"/>
      <c r="Q106" s="226"/>
      <c r="R106" s="226"/>
      <c r="S106" s="226"/>
      <c r="T106" s="226"/>
      <c r="U106" s="226"/>
      <c r="V106" s="226"/>
      <c r="W106" s="226"/>
      <c r="X106" s="226"/>
      <c r="Y106" s="226"/>
      <c r="Z106" s="226"/>
    </row>
    <row r="107" spans="1:26" ht="15.75" hidden="1" customHeight="1" x14ac:dyDescent="0.15">
      <c r="A107" s="203"/>
      <c r="B107" s="203"/>
      <c r="C107" s="226"/>
      <c r="D107" s="226"/>
      <c r="E107" s="226"/>
      <c r="F107" s="226"/>
      <c r="G107" s="226"/>
      <c r="H107" s="226"/>
      <c r="I107" s="245"/>
      <c r="J107" s="226"/>
      <c r="K107" s="257"/>
      <c r="L107" s="226"/>
      <c r="M107" s="226"/>
      <c r="N107" s="226"/>
      <c r="O107" s="226"/>
      <c r="P107" s="226"/>
      <c r="Q107" s="226"/>
      <c r="R107" s="226"/>
      <c r="S107" s="226"/>
      <c r="T107" s="226"/>
      <c r="U107" s="226"/>
      <c r="V107" s="226"/>
      <c r="W107" s="226"/>
      <c r="X107" s="226"/>
      <c r="Y107" s="226"/>
      <c r="Z107" s="226"/>
    </row>
    <row r="108" spans="1:26" ht="20.100000000000001" customHeight="1" x14ac:dyDescent="0.15">
      <c r="A108" s="203"/>
      <c r="B108" s="203"/>
      <c r="C108" s="226"/>
      <c r="D108" s="226"/>
      <c r="E108" s="226"/>
      <c r="F108" s="226"/>
      <c r="G108" s="226"/>
      <c r="H108" s="226"/>
      <c r="I108" s="245"/>
      <c r="J108" s="226"/>
      <c r="K108" s="257"/>
      <c r="L108" s="226"/>
      <c r="M108" s="226"/>
      <c r="N108" s="226"/>
      <c r="O108" s="226"/>
      <c r="P108" s="226"/>
      <c r="Q108" s="226"/>
      <c r="R108" s="226"/>
      <c r="S108" s="226"/>
      <c r="T108" s="226"/>
      <c r="U108" s="226"/>
      <c r="V108" s="226"/>
      <c r="W108" s="226"/>
      <c r="X108" s="226"/>
      <c r="Y108" s="226"/>
      <c r="Z108" s="226"/>
    </row>
    <row r="109" spans="1:26" ht="20.100000000000001" customHeight="1" x14ac:dyDescent="0.15">
      <c r="A109" s="203"/>
      <c r="B109" s="203"/>
      <c r="C109" s="213" t="s">
        <v>128</v>
      </c>
      <c r="D109" s="214"/>
      <c r="E109" s="214"/>
      <c r="F109" s="214"/>
      <c r="G109" s="214"/>
      <c r="H109" s="215"/>
      <c r="Q109" s="258"/>
    </row>
    <row r="110" spans="1:26" ht="15" customHeight="1" x14ac:dyDescent="0.15">
      <c r="A110" s="203"/>
      <c r="B110" s="203"/>
      <c r="C110" s="259"/>
      <c r="D110" s="260"/>
      <c r="E110" s="260"/>
      <c r="F110" s="260"/>
      <c r="G110" s="260"/>
      <c r="H110" s="260"/>
      <c r="I110" s="261"/>
      <c r="J110" s="218"/>
      <c r="K110" s="261"/>
      <c r="L110" s="218"/>
      <c r="M110" s="218"/>
      <c r="N110" s="218"/>
      <c r="O110" s="218"/>
      <c r="P110" s="218"/>
      <c r="Q110" s="262"/>
      <c r="R110" s="218"/>
      <c r="S110" s="218"/>
      <c r="T110" s="218"/>
      <c r="U110" s="218"/>
      <c r="V110" s="218"/>
      <c r="W110" s="218"/>
      <c r="X110" s="218"/>
      <c r="Y110" s="218"/>
      <c r="Z110" s="219"/>
    </row>
    <row r="111" spans="1:26" ht="30" customHeight="1" x14ac:dyDescent="0.15">
      <c r="A111" s="203"/>
      <c r="B111" s="203"/>
      <c r="C111" s="259"/>
      <c r="D111" s="263" t="s">
        <v>162</v>
      </c>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25"/>
    </row>
    <row r="112" spans="1:26" ht="20.100000000000001" customHeight="1" x14ac:dyDescent="0.15">
      <c r="A112" s="203"/>
      <c r="B112" s="203"/>
      <c r="C112" s="220"/>
      <c r="D112" s="221">
        <v>1</v>
      </c>
      <c r="E112" s="201" t="s">
        <v>129</v>
      </c>
      <c r="I112" s="33"/>
      <c r="J112" s="33"/>
      <c r="K112" s="33"/>
      <c r="L112" s="33"/>
      <c r="M112" s="33"/>
      <c r="N112" s="33"/>
      <c r="O112" s="33"/>
      <c r="P112" s="33"/>
      <c r="Q112" s="44"/>
      <c r="R112" s="33"/>
      <c r="S112" s="33"/>
      <c r="T112" s="33"/>
      <c r="U112" s="33"/>
      <c r="V112" s="33"/>
      <c r="W112" s="33"/>
      <c r="X112" s="33"/>
      <c r="Y112" s="33"/>
      <c r="Z112" s="225"/>
    </row>
    <row r="113" spans="1:26" ht="20.100000000000001" customHeight="1" x14ac:dyDescent="0.15">
      <c r="A113" s="203"/>
      <c r="B113" s="203"/>
      <c r="C113" s="220"/>
      <c r="D113" s="221"/>
      <c r="E113" s="226"/>
      <c r="F113" s="226"/>
      <c r="G113" s="226"/>
      <c r="H113" s="226"/>
      <c r="I113" s="232"/>
      <c r="J113" s="228" t="s">
        <v>130</v>
      </c>
      <c r="K113" s="251"/>
      <c r="L113" s="227"/>
      <c r="M113" s="227"/>
      <c r="N113" s="227"/>
      <c r="O113" s="227"/>
      <c r="P113" s="227"/>
      <c r="Q113" s="264"/>
      <c r="R113" s="227"/>
      <c r="S113" s="227"/>
      <c r="T113" s="227"/>
      <c r="U113" s="227"/>
      <c r="V113" s="227"/>
      <c r="W113" s="227"/>
      <c r="X113" s="227"/>
      <c r="Y113" s="227"/>
      <c r="Z113" s="225"/>
    </row>
    <row r="114" spans="1:26" ht="20.100000000000001" customHeight="1" x14ac:dyDescent="0.15">
      <c r="A114" s="203">
        <f>IFERROR(IF(AND(TRIM($I114)&lt;&gt;"", NOT(OR(IFERROR(SEARCH(" ",$I114),0)&gt;0, IFERROR(SEARCH("　",$I114),0)&gt;0))),1001,0),3)</f>
        <v>0</v>
      </c>
      <c r="B114" s="203"/>
      <c r="C114" s="220"/>
      <c r="D114" s="221">
        <f>D112+1</f>
        <v>2</v>
      </c>
      <c r="E114" s="201" t="s">
        <v>141</v>
      </c>
      <c r="I114" s="33"/>
      <c r="J114" s="33"/>
      <c r="K114" s="33"/>
      <c r="L114" s="33"/>
      <c r="M114" s="33"/>
      <c r="N114" s="33"/>
      <c r="O114" s="33"/>
      <c r="P114" s="33"/>
      <c r="Q114" s="33"/>
      <c r="R114" s="33"/>
      <c r="S114" s="33"/>
      <c r="T114" s="33"/>
      <c r="U114" s="33"/>
      <c r="V114" s="33"/>
      <c r="W114" s="33"/>
      <c r="X114" s="33"/>
      <c r="Y114" s="33"/>
      <c r="Z114" s="225"/>
    </row>
    <row r="115" spans="1:26" ht="20.100000000000001" customHeight="1" x14ac:dyDescent="0.15">
      <c r="A115" s="203"/>
      <c r="B115" s="203"/>
      <c r="C115" s="220"/>
      <c r="D115" s="221"/>
      <c r="E115" s="226"/>
      <c r="F115" s="226"/>
      <c r="G115" s="226"/>
      <c r="H115" s="226"/>
      <c r="I115" s="232"/>
      <c r="J115" s="228" t="s">
        <v>112</v>
      </c>
      <c r="K115" s="228"/>
      <c r="L115" s="228"/>
      <c r="M115" s="228"/>
      <c r="N115" s="228"/>
      <c r="O115" s="228"/>
      <c r="P115" s="228"/>
      <c r="Q115" s="228"/>
      <c r="R115" s="228"/>
      <c r="S115" s="228"/>
      <c r="T115" s="228"/>
      <c r="U115" s="228"/>
      <c r="V115" s="228"/>
      <c r="W115" s="228"/>
      <c r="X115" s="228"/>
      <c r="Y115" s="228"/>
      <c r="Z115" s="225"/>
    </row>
    <row r="116" spans="1:26" ht="20.100000000000001" customHeight="1" x14ac:dyDescent="0.15">
      <c r="A116" s="203">
        <f>IFERROR(IF(AND(TRIM($I116)&lt;&gt;"", NOT(OR(IFERROR(SEARCH(" ",$I116),0)&gt;0, IFERROR(SEARCH("　",$I116),0)&gt;0))),1001,0),3)</f>
        <v>0</v>
      </c>
      <c r="B116" s="203"/>
      <c r="C116" s="220"/>
      <c r="D116" s="221">
        <f>D114+1</f>
        <v>3</v>
      </c>
      <c r="E116" s="201" t="s">
        <v>142</v>
      </c>
      <c r="I116" s="33"/>
      <c r="J116" s="33"/>
      <c r="K116" s="33"/>
      <c r="L116" s="33"/>
      <c r="M116" s="33"/>
      <c r="N116" s="33"/>
      <c r="O116" s="33"/>
      <c r="P116" s="33"/>
      <c r="Q116" s="33"/>
      <c r="R116" s="33"/>
      <c r="S116" s="33"/>
      <c r="T116" s="33"/>
      <c r="U116" s="33"/>
      <c r="V116" s="33"/>
      <c r="W116" s="33"/>
      <c r="X116" s="33"/>
      <c r="Y116" s="33"/>
      <c r="Z116" s="225"/>
    </row>
    <row r="117" spans="1:26" ht="20.100000000000001" customHeight="1" x14ac:dyDescent="0.15">
      <c r="A117" s="203"/>
      <c r="B117" s="203"/>
      <c r="C117" s="220"/>
      <c r="D117" s="226"/>
      <c r="E117" s="226"/>
      <c r="F117" s="226"/>
      <c r="G117" s="226"/>
      <c r="H117" s="226"/>
      <c r="I117" s="232"/>
      <c r="J117" s="228" t="s">
        <v>114</v>
      </c>
      <c r="K117" s="228"/>
      <c r="L117" s="228"/>
      <c r="M117" s="228"/>
      <c r="N117" s="228"/>
      <c r="O117" s="228"/>
      <c r="P117" s="228"/>
      <c r="Q117" s="228"/>
      <c r="R117" s="228"/>
      <c r="S117" s="228"/>
      <c r="T117" s="228"/>
      <c r="U117" s="228"/>
      <c r="V117" s="228"/>
      <c r="W117" s="228"/>
      <c r="X117" s="228"/>
      <c r="Y117" s="228"/>
      <c r="Z117" s="225"/>
    </row>
    <row r="118" spans="1:26" ht="20.100000000000001" customHeight="1" x14ac:dyDescent="0.15">
      <c r="A118" s="203"/>
      <c r="B118" s="203"/>
      <c r="C118" s="220"/>
      <c r="D118" s="221">
        <f>D116+1</f>
        <v>4</v>
      </c>
      <c r="E118" s="201" t="s">
        <v>107</v>
      </c>
      <c r="I118" s="36"/>
      <c r="J118" s="37"/>
      <c r="K118" s="37"/>
      <c r="L118" s="37"/>
      <c r="M118" s="37"/>
      <c r="N118" s="226"/>
      <c r="O118" s="226"/>
      <c r="P118" s="226"/>
      <c r="Q118" s="226"/>
      <c r="R118" s="226"/>
      <c r="S118" s="226"/>
      <c r="T118" s="226"/>
      <c r="U118" s="226"/>
      <c r="V118" s="226"/>
      <c r="W118" s="226"/>
      <c r="X118" s="226"/>
      <c r="Y118" s="226"/>
      <c r="Z118" s="225"/>
    </row>
    <row r="119" spans="1:26" ht="20.100000000000001" customHeight="1" x14ac:dyDescent="0.15">
      <c r="A119" s="203"/>
      <c r="B119" s="203"/>
      <c r="C119" s="220"/>
      <c r="D119" s="221"/>
      <c r="E119" s="226"/>
      <c r="F119" s="226"/>
      <c r="G119" s="226"/>
      <c r="H119" s="226"/>
      <c r="I119" s="223"/>
      <c r="J119" s="228" t="s">
        <v>193</v>
      </c>
      <c r="K119" s="227"/>
      <c r="L119" s="227"/>
      <c r="M119" s="227"/>
      <c r="N119" s="227"/>
      <c r="O119" s="227"/>
      <c r="P119" s="227"/>
      <c r="Q119" s="227"/>
      <c r="R119" s="227"/>
      <c r="S119" s="227"/>
      <c r="T119" s="227"/>
      <c r="U119" s="227"/>
      <c r="V119" s="227"/>
      <c r="W119" s="227"/>
      <c r="X119" s="227"/>
      <c r="Y119" s="227"/>
      <c r="Z119" s="225"/>
    </row>
    <row r="120" spans="1:26" ht="20.100000000000001" customHeight="1" x14ac:dyDescent="0.15">
      <c r="A120" s="203">
        <f>IFERROR(IF(AND(TRIM($I120)&lt;&gt;"", AND(OR(ISERROR(FIND("@"&amp;LEFT($I120,3)&amp;"@", 都道府県3))=FALSE, ISERROR(FIND("@"&amp;LEFT($I120,4)&amp;"@",都道府県4))=FALSE))=FALSE),1001,0),3)</f>
        <v>0</v>
      </c>
      <c r="B120" s="203"/>
      <c r="C120" s="220"/>
      <c r="D120" s="221">
        <f>D118+1</f>
        <v>5</v>
      </c>
      <c r="E120" s="201" t="s">
        <v>108</v>
      </c>
      <c r="I120" s="38"/>
      <c r="J120" s="38"/>
      <c r="K120" s="38"/>
      <c r="L120" s="38"/>
      <c r="M120" s="38"/>
      <c r="N120" s="38"/>
      <c r="O120" s="38"/>
      <c r="P120" s="38"/>
      <c r="Q120" s="39"/>
      <c r="R120" s="38"/>
      <c r="S120" s="38"/>
      <c r="T120" s="38"/>
      <c r="U120" s="38"/>
      <c r="V120" s="38"/>
      <c r="W120" s="38"/>
      <c r="X120" s="38"/>
      <c r="Y120" s="38"/>
      <c r="Z120" s="225"/>
    </row>
    <row r="121" spans="1:26" ht="20.100000000000001" customHeight="1" x14ac:dyDescent="0.15">
      <c r="A121" s="203"/>
      <c r="B121" s="203"/>
      <c r="C121" s="220"/>
      <c r="D121" s="221"/>
      <c r="E121" s="226"/>
      <c r="F121" s="226"/>
      <c r="G121" s="226"/>
      <c r="H121" s="226"/>
      <c r="I121" s="223"/>
      <c r="J121" s="228" t="s">
        <v>143</v>
      </c>
      <c r="K121" s="227"/>
      <c r="L121" s="227"/>
      <c r="M121" s="227"/>
      <c r="N121" s="227"/>
      <c r="O121" s="227"/>
      <c r="P121" s="227"/>
      <c r="Q121" s="227"/>
      <c r="R121" s="227"/>
      <c r="S121" s="227"/>
      <c r="T121" s="227"/>
      <c r="U121" s="227"/>
      <c r="V121" s="227"/>
      <c r="W121" s="227"/>
      <c r="X121" s="227"/>
      <c r="Y121" s="227"/>
      <c r="Z121" s="225"/>
    </row>
    <row r="122" spans="1:26" ht="20.100000000000001" customHeight="1" x14ac:dyDescent="0.15">
      <c r="A122" s="203">
        <f>IFERROR(IF(AND(TRIM($I122)&lt;&gt;"", NOT(AND(ISNUMBER(VALUE(SUBSTITUTE($I122,"-",""))), IFERROR(SEARCH("-",$I122),0)&gt;0))),1001,0),3)</f>
        <v>0</v>
      </c>
      <c r="B122" s="203"/>
      <c r="C122" s="220"/>
      <c r="D122" s="221">
        <f>D120+1</f>
        <v>6</v>
      </c>
      <c r="E122" s="201" t="s">
        <v>115</v>
      </c>
      <c r="I122" s="33"/>
      <c r="J122" s="33"/>
      <c r="K122" s="33"/>
      <c r="L122" s="33"/>
      <c r="M122" s="33"/>
      <c r="O122" s="233" t="s">
        <v>116</v>
      </c>
      <c r="P122" s="1"/>
      <c r="Q122" s="201" t="s">
        <v>117</v>
      </c>
      <c r="Y122" s="227"/>
      <c r="Z122" s="225"/>
    </row>
    <row r="123" spans="1:26" ht="20.100000000000001" customHeight="1" x14ac:dyDescent="0.15">
      <c r="A123" s="203"/>
      <c r="B123" s="203"/>
      <c r="C123" s="229"/>
      <c r="D123" s="226"/>
      <c r="E123" s="226"/>
      <c r="F123" s="226"/>
      <c r="G123" s="226"/>
      <c r="H123" s="226"/>
      <c r="I123" s="223"/>
      <c r="J123" s="228" t="s">
        <v>144</v>
      </c>
      <c r="K123" s="227"/>
      <c r="L123" s="227"/>
      <c r="M123" s="227"/>
      <c r="N123" s="227"/>
      <c r="O123" s="227"/>
      <c r="P123" s="227"/>
      <c r="Q123" s="227"/>
      <c r="R123" s="227"/>
      <c r="S123" s="227"/>
      <c r="T123" s="227"/>
      <c r="U123" s="227"/>
      <c r="V123" s="227"/>
      <c r="W123" s="227"/>
      <c r="X123" s="227"/>
      <c r="Y123" s="227"/>
      <c r="Z123" s="225"/>
    </row>
    <row r="124" spans="1:26" ht="20.100000000000001" customHeight="1" x14ac:dyDescent="0.15">
      <c r="A124" s="203">
        <f>IFERROR(IF(AND(TRIM($I124)&lt;&gt;"", NOT(AND(ISNUMBER(VALUE(SUBSTITUTE($I124,"-",""))), IFERROR(SEARCH("-",$I124),0)&gt;0))),1001,0),3)</f>
        <v>0</v>
      </c>
      <c r="B124" s="203"/>
      <c r="C124" s="220"/>
      <c r="D124" s="221">
        <f>D122+1</f>
        <v>7</v>
      </c>
      <c r="E124" s="201" t="s">
        <v>119</v>
      </c>
      <c r="I124" s="33"/>
      <c r="J124" s="33"/>
      <c r="K124" s="33"/>
      <c r="L124" s="33"/>
      <c r="M124" s="33"/>
      <c r="N124" s="227"/>
      <c r="O124" s="227"/>
      <c r="P124" s="227"/>
      <c r="Q124" s="227"/>
      <c r="R124" s="227"/>
      <c r="S124" s="227"/>
      <c r="T124" s="227"/>
      <c r="U124" s="227"/>
      <c r="V124" s="227"/>
      <c r="W124" s="227"/>
      <c r="X124" s="227"/>
      <c r="Y124" s="227"/>
      <c r="Z124" s="225"/>
    </row>
    <row r="125" spans="1:26" ht="20.100000000000001" customHeight="1" x14ac:dyDescent="0.15">
      <c r="A125" s="203"/>
      <c r="B125" s="203"/>
      <c r="C125" s="229"/>
      <c r="D125" s="226"/>
      <c r="E125" s="226"/>
      <c r="F125" s="226"/>
      <c r="G125" s="226"/>
      <c r="H125" s="226"/>
      <c r="I125" s="223"/>
      <c r="J125" s="228" t="s">
        <v>144</v>
      </c>
      <c r="K125" s="227"/>
      <c r="L125" s="227"/>
      <c r="M125" s="227"/>
      <c r="N125" s="227"/>
      <c r="O125" s="227"/>
      <c r="P125" s="227"/>
      <c r="Q125" s="227"/>
      <c r="R125" s="227"/>
      <c r="S125" s="227"/>
      <c r="T125" s="227"/>
      <c r="U125" s="227"/>
      <c r="V125" s="227"/>
      <c r="W125" s="227"/>
      <c r="X125" s="227"/>
      <c r="Y125" s="227"/>
      <c r="Z125" s="225"/>
    </row>
    <row r="126" spans="1:26" ht="20.100000000000001" customHeight="1" x14ac:dyDescent="0.15">
      <c r="A126" s="203">
        <f>IFERROR(IF(AND(TRIM($I126)&lt;&gt;"", NOT(IFERROR(SEARCH("@",$I126),0)&gt;0)),1001,0),3)</f>
        <v>0</v>
      </c>
      <c r="B126" s="203"/>
      <c r="C126" s="220"/>
      <c r="D126" s="221">
        <f>D124+1</f>
        <v>8</v>
      </c>
      <c r="E126" s="201" t="s">
        <v>120</v>
      </c>
      <c r="I126" s="33"/>
      <c r="J126" s="33"/>
      <c r="K126" s="33"/>
      <c r="L126" s="33"/>
      <c r="M126" s="33"/>
      <c r="N126" s="33"/>
      <c r="O126" s="33"/>
      <c r="P126" s="33"/>
      <c r="Q126" s="43"/>
      <c r="R126" s="33"/>
      <c r="S126" s="33"/>
      <c r="T126" s="33"/>
      <c r="U126" s="33"/>
      <c r="V126" s="33"/>
      <c r="W126" s="33"/>
      <c r="X126" s="33"/>
      <c r="Y126" s="33"/>
      <c r="Z126" s="225"/>
    </row>
    <row r="127" spans="1:26" ht="20.100000000000001" customHeight="1" x14ac:dyDescent="0.15">
      <c r="A127" s="203"/>
      <c r="B127" s="203"/>
      <c r="C127" s="229"/>
      <c r="D127" s="226"/>
      <c r="E127" s="226"/>
      <c r="F127" s="226"/>
      <c r="G127" s="226"/>
      <c r="H127" s="226"/>
      <c r="I127" s="223"/>
      <c r="J127" s="234" t="s">
        <v>191</v>
      </c>
      <c r="K127" s="251"/>
      <c r="L127" s="227"/>
      <c r="M127" s="227"/>
      <c r="N127" s="227"/>
      <c r="O127" s="227"/>
      <c r="P127" s="227"/>
      <c r="Q127" s="252"/>
      <c r="R127" s="227"/>
      <c r="S127" s="227"/>
      <c r="T127" s="227"/>
      <c r="U127" s="227"/>
      <c r="V127" s="227"/>
      <c r="W127" s="227"/>
      <c r="X127" s="227"/>
      <c r="Y127" s="227"/>
      <c r="Z127" s="225"/>
    </row>
    <row r="128" spans="1:26" ht="20.100000000000001" customHeight="1" x14ac:dyDescent="0.15">
      <c r="A128" s="203"/>
      <c r="B128" s="203"/>
      <c r="C128" s="240"/>
      <c r="D128" s="241"/>
      <c r="E128" s="241"/>
      <c r="F128" s="241"/>
      <c r="G128" s="241"/>
      <c r="H128" s="241"/>
      <c r="I128" s="243"/>
      <c r="J128" s="242"/>
      <c r="K128" s="243"/>
      <c r="L128" s="242"/>
      <c r="M128" s="242"/>
      <c r="N128" s="242"/>
      <c r="O128" s="242"/>
      <c r="P128" s="242"/>
      <c r="Q128" s="265"/>
      <c r="R128" s="242"/>
      <c r="S128" s="242"/>
      <c r="T128" s="242"/>
      <c r="U128" s="242"/>
      <c r="V128" s="242"/>
      <c r="W128" s="242"/>
      <c r="X128" s="242"/>
      <c r="Y128" s="242"/>
      <c r="Z128" s="244"/>
    </row>
    <row r="129" spans="1:26" ht="20.100000000000001" customHeight="1" x14ac:dyDescent="0.15">
      <c r="A129" s="203"/>
      <c r="B129" s="203"/>
      <c r="C129" s="226"/>
      <c r="D129" s="226"/>
      <c r="E129" s="226"/>
      <c r="F129" s="226"/>
      <c r="G129" s="226"/>
      <c r="H129" s="226"/>
      <c r="I129" s="246"/>
      <c r="J129" s="246"/>
      <c r="K129" s="246"/>
      <c r="L129" s="246"/>
      <c r="M129" s="246"/>
      <c r="N129" s="246"/>
      <c r="O129" s="246"/>
      <c r="P129" s="246"/>
      <c r="Q129" s="266"/>
      <c r="R129" s="246"/>
      <c r="S129" s="246"/>
      <c r="T129" s="246"/>
      <c r="U129" s="246"/>
      <c r="V129" s="246"/>
      <c r="W129" s="246"/>
      <c r="X129" s="246"/>
      <c r="Y129" s="246"/>
      <c r="Z129" s="226"/>
    </row>
    <row r="130" spans="1:26" ht="15.75" hidden="1" customHeight="1" x14ac:dyDescent="0.15">
      <c r="A130" s="203"/>
      <c r="B130" s="203"/>
      <c r="C130" s="226"/>
      <c r="D130" s="226"/>
      <c r="E130" s="226"/>
      <c r="F130" s="226"/>
      <c r="G130" s="226"/>
      <c r="H130" s="226"/>
      <c r="I130" s="246"/>
      <c r="J130" s="246"/>
      <c r="K130" s="246"/>
      <c r="L130" s="246"/>
      <c r="M130" s="246"/>
      <c r="N130" s="246"/>
      <c r="O130" s="246"/>
      <c r="P130" s="246"/>
      <c r="Q130" s="266"/>
      <c r="R130" s="246"/>
      <c r="S130" s="246"/>
      <c r="T130" s="246"/>
      <c r="U130" s="246"/>
      <c r="V130" s="246"/>
      <c r="W130" s="246"/>
      <c r="X130" s="246"/>
      <c r="Y130" s="246"/>
      <c r="Z130" s="226"/>
    </row>
    <row r="131" spans="1:26" ht="15.75" hidden="1" customHeight="1" x14ac:dyDescent="0.15">
      <c r="A131" s="203"/>
      <c r="B131" s="203"/>
      <c r="C131" s="226"/>
      <c r="D131" s="226"/>
      <c r="E131" s="226"/>
      <c r="F131" s="226"/>
      <c r="G131" s="226"/>
      <c r="H131" s="226"/>
      <c r="I131" s="246"/>
      <c r="J131" s="246"/>
      <c r="K131" s="246"/>
      <c r="L131" s="246"/>
      <c r="M131" s="246"/>
      <c r="N131" s="246"/>
      <c r="O131" s="246"/>
      <c r="P131" s="246"/>
      <c r="Q131" s="266"/>
      <c r="R131" s="246"/>
      <c r="S131" s="246"/>
      <c r="T131" s="246"/>
      <c r="U131" s="246"/>
      <c r="V131" s="246"/>
      <c r="W131" s="246"/>
      <c r="X131" s="246"/>
      <c r="Y131" s="246"/>
      <c r="Z131" s="226"/>
    </row>
    <row r="132" spans="1:26" ht="15.75" hidden="1" customHeight="1" x14ac:dyDescent="0.15">
      <c r="A132" s="203"/>
      <c r="B132" s="203"/>
      <c r="C132" s="226"/>
      <c r="D132" s="226"/>
      <c r="E132" s="226"/>
      <c r="F132" s="226"/>
      <c r="G132" s="226"/>
      <c r="H132" s="226"/>
      <c r="I132" s="246"/>
      <c r="J132" s="246"/>
      <c r="K132" s="246"/>
      <c r="L132" s="246"/>
      <c r="M132" s="246"/>
      <c r="N132" s="246"/>
      <c r="O132" s="246"/>
      <c r="P132" s="246"/>
      <c r="Q132" s="266"/>
      <c r="R132" s="246"/>
      <c r="S132" s="246"/>
      <c r="T132" s="246"/>
      <c r="U132" s="246"/>
      <c r="V132" s="246"/>
      <c r="W132" s="246"/>
      <c r="X132" s="246"/>
      <c r="Y132" s="246"/>
      <c r="Z132" s="226"/>
    </row>
    <row r="133" spans="1:26" ht="15.75" hidden="1" customHeight="1" x14ac:dyDescent="0.15">
      <c r="A133" s="203"/>
      <c r="B133" s="203"/>
      <c r="C133" s="226"/>
      <c r="D133" s="226"/>
      <c r="E133" s="226"/>
      <c r="F133" s="226"/>
      <c r="G133" s="226"/>
      <c r="H133" s="226"/>
      <c r="I133" s="246"/>
      <c r="J133" s="246"/>
      <c r="K133" s="246"/>
      <c r="L133" s="246"/>
      <c r="M133" s="246"/>
      <c r="N133" s="246"/>
      <c r="O133" s="246"/>
      <c r="P133" s="246"/>
      <c r="Q133" s="266"/>
      <c r="R133" s="246"/>
      <c r="S133" s="246"/>
      <c r="T133" s="246"/>
      <c r="U133" s="246"/>
      <c r="V133" s="246"/>
      <c r="W133" s="246"/>
      <c r="X133" s="246"/>
      <c r="Y133" s="246"/>
      <c r="Z133" s="226"/>
    </row>
    <row r="134" spans="1:26" ht="15.75" hidden="1" customHeight="1" x14ac:dyDescent="0.15">
      <c r="A134" s="203"/>
      <c r="B134" s="203"/>
      <c r="C134" s="226"/>
      <c r="D134" s="226"/>
      <c r="E134" s="226"/>
      <c r="F134" s="226"/>
      <c r="G134" s="226"/>
      <c r="H134" s="226"/>
      <c r="I134" s="246"/>
      <c r="J134" s="246"/>
      <c r="K134" s="246"/>
      <c r="L134" s="246"/>
      <c r="M134" s="246"/>
      <c r="N134" s="246"/>
      <c r="O134" s="246"/>
      <c r="P134" s="246"/>
      <c r="Q134" s="266"/>
      <c r="R134" s="246"/>
      <c r="S134" s="246"/>
      <c r="T134" s="246"/>
      <c r="U134" s="246"/>
      <c r="V134" s="246"/>
      <c r="W134" s="246"/>
      <c r="X134" s="246"/>
      <c r="Y134" s="246"/>
      <c r="Z134" s="226"/>
    </row>
    <row r="135" spans="1:26" ht="15.75" hidden="1" customHeight="1" x14ac:dyDescent="0.15">
      <c r="A135" s="203"/>
      <c r="B135" s="203"/>
      <c r="C135" s="226"/>
      <c r="D135" s="226"/>
      <c r="E135" s="226"/>
      <c r="F135" s="226"/>
      <c r="G135" s="226"/>
      <c r="H135" s="226"/>
      <c r="I135" s="246"/>
      <c r="J135" s="246"/>
      <c r="K135" s="246"/>
      <c r="L135" s="246"/>
      <c r="M135" s="246"/>
      <c r="N135" s="246"/>
      <c r="O135" s="246"/>
      <c r="P135" s="246"/>
      <c r="Q135" s="266"/>
      <c r="R135" s="246"/>
      <c r="S135" s="246"/>
      <c r="T135" s="246"/>
      <c r="U135" s="246"/>
      <c r="V135" s="246"/>
      <c r="W135" s="246"/>
      <c r="X135" s="246"/>
      <c r="Y135" s="246"/>
      <c r="Z135" s="226"/>
    </row>
    <row r="136" spans="1:26" ht="15.75" hidden="1" customHeight="1" x14ac:dyDescent="0.15">
      <c r="A136" s="203"/>
      <c r="B136" s="203"/>
      <c r="C136" s="226"/>
      <c r="D136" s="226"/>
      <c r="E136" s="226"/>
      <c r="F136" s="226"/>
      <c r="G136" s="226"/>
      <c r="H136" s="226"/>
      <c r="I136" s="246"/>
      <c r="J136" s="246"/>
      <c r="K136" s="246"/>
      <c r="L136" s="246"/>
      <c r="M136" s="246"/>
      <c r="N136" s="246"/>
      <c r="O136" s="246"/>
      <c r="P136" s="246"/>
      <c r="Q136" s="266"/>
      <c r="R136" s="246"/>
      <c r="S136" s="246"/>
      <c r="T136" s="246"/>
      <c r="U136" s="246"/>
      <c r="V136" s="246"/>
      <c r="W136" s="246"/>
      <c r="X136" s="246"/>
      <c r="Y136" s="246"/>
      <c r="Z136" s="226"/>
    </row>
    <row r="137" spans="1:26" ht="15.75" hidden="1" customHeight="1" x14ac:dyDescent="0.15">
      <c r="A137" s="203"/>
      <c r="B137" s="203"/>
      <c r="C137" s="226"/>
      <c r="D137" s="226"/>
      <c r="E137" s="226"/>
      <c r="F137" s="226"/>
      <c r="G137" s="226"/>
      <c r="H137" s="226"/>
      <c r="I137" s="246"/>
      <c r="J137" s="246"/>
      <c r="K137" s="246"/>
      <c r="L137" s="246"/>
      <c r="M137" s="246"/>
      <c r="N137" s="246"/>
      <c r="O137" s="246"/>
      <c r="P137" s="246"/>
      <c r="Q137" s="266"/>
      <c r="R137" s="246"/>
      <c r="S137" s="246"/>
      <c r="T137" s="246"/>
      <c r="U137" s="246"/>
      <c r="V137" s="246"/>
      <c r="W137" s="246"/>
      <c r="X137" s="246"/>
      <c r="Y137" s="246"/>
      <c r="Z137" s="226"/>
    </row>
    <row r="138" spans="1:26" ht="15.75" hidden="1" customHeight="1" x14ac:dyDescent="0.15">
      <c r="A138" s="203"/>
      <c r="B138" s="203"/>
      <c r="C138" s="226"/>
      <c r="D138" s="226"/>
      <c r="E138" s="226"/>
      <c r="F138" s="226"/>
      <c r="G138" s="226"/>
      <c r="H138" s="226"/>
      <c r="I138" s="246"/>
      <c r="J138" s="246"/>
      <c r="K138" s="246"/>
      <c r="L138" s="246"/>
      <c r="M138" s="246"/>
      <c r="N138" s="246"/>
      <c r="O138" s="246"/>
      <c r="P138" s="246"/>
      <c r="Q138" s="266"/>
      <c r="R138" s="246"/>
      <c r="S138" s="246"/>
      <c r="T138" s="246"/>
      <c r="U138" s="246"/>
      <c r="V138" s="246"/>
      <c r="W138" s="246"/>
      <c r="X138" s="246"/>
      <c r="Y138" s="246"/>
      <c r="Z138" s="226"/>
    </row>
    <row r="139" spans="1:26" ht="15.75" hidden="1" customHeight="1" x14ac:dyDescent="0.15">
      <c r="A139" s="203"/>
      <c r="B139" s="203"/>
      <c r="C139" s="226"/>
      <c r="D139" s="226"/>
      <c r="E139" s="226"/>
      <c r="F139" s="226"/>
      <c r="G139" s="226"/>
      <c r="H139" s="226"/>
      <c r="I139" s="246"/>
      <c r="J139" s="246"/>
      <c r="K139" s="246"/>
      <c r="L139" s="246"/>
      <c r="M139" s="246"/>
      <c r="N139" s="246"/>
      <c r="O139" s="246"/>
      <c r="P139" s="246"/>
      <c r="Q139" s="266"/>
      <c r="R139" s="246"/>
      <c r="S139" s="246"/>
      <c r="T139" s="246"/>
      <c r="U139" s="246"/>
      <c r="V139" s="246"/>
      <c r="W139" s="246"/>
      <c r="X139" s="246"/>
      <c r="Y139" s="246"/>
      <c r="Z139" s="226"/>
    </row>
    <row r="140" spans="1:26" ht="15.75" hidden="1" customHeight="1" x14ac:dyDescent="0.15">
      <c r="A140" s="203"/>
      <c r="B140" s="203"/>
      <c r="C140" s="226"/>
      <c r="D140" s="226"/>
      <c r="E140" s="226"/>
      <c r="F140" s="226"/>
      <c r="G140" s="226"/>
      <c r="H140" s="226"/>
      <c r="I140" s="246"/>
      <c r="J140" s="246"/>
      <c r="K140" s="246"/>
      <c r="L140" s="246"/>
      <c r="M140" s="246"/>
      <c r="N140" s="246"/>
      <c r="O140" s="246"/>
      <c r="P140" s="246"/>
      <c r="Q140" s="266"/>
      <c r="R140" s="246"/>
      <c r="S140" s="246"/>
      <c r="T140" s="246"/>
      <c r="U140" s="246"/>
      <c r="V140" s="246"/>
      <c r="W140" s="246"/>
      <c r="X140" s="246"/>
      <c r="Y140" s="246"/>
      <c r="Z140" s="226"/>
    </row>
    <row r="141" spans="1:26" ht="15.75" hidden="1" customHeight="1" x14ac:dyDescent="0.15">
      <c r="A141" s="203"/>
      <c r="B141" s="203"/>
      <c r="C141" s="226"/>
      <c r="D141" s="226"/>
      <c r="E141" s="226"/>
      <c r="F141" s="226"/>
      <c r="G141" s="226"/>
      <c r="H141" s="226"/>
      <c r="I141" s="246"/>
      <c r="J141" s="246"/>
      <c r="K141" s="246"/>
      <c r="L141" s="246"/>
      <c r="M141" s="246"/>
      <c r="N141" s="246"/>
      <c r="O141" s="246"/>
      <c r="P141" s="246"/>
      <c r="Q141" s="266"/>
      <c r="R141" s="246"/>
      <c r="S141" s="246"/>
      <c r="T141" s="246"/>
      <c r="U141" s="246"/>
      <c r="V141" s="246"/>
      <c r="W141" s="246"/>
      <c r="X141" s="246"/>
      <c r="Y141" s="246"/>
      <c r="Z141" s="226"/>
    </row>
    <row r="142" spans="1:26" ht="15.75" hidden="1" customHeight="1" x14ac:dyDescent="0.15">
      <c r="A142" s="203"/>
      <c r="B142" s="203"/>
      <c r="C142" s="226"/>
      <c r="D142" s="226"/>
      <c r="E142" s="226"/>
      <c r="F142" s="226"/>
      <c r="G142" s="226"/>
      <c r="H142" s="226"/>
      <c r="I142" s="246"/>
      <c r="J142" s="246"/>
      <c r="K142" s="246"/>
      <c r="L142" s="246"/>
      <c r="M142" s="246"/>
      <c r="N142" s="246"/>
      <c r="O142" s="246"/>
      <c r="P142" s="246"/>
      <c r="Q142" s="266"/>
      <c r="R142" s="246"/>
      <c r="S142" s="246"/>
      <c r="T142" s="246"/>
      <c r="U142" s="246"/>
      <c r="V142" s="246"/>
      <c r="W142" s="246"/>
      <c r="X142" s="246"/>
      <c r="Y142" s="246"/>
      <c r="Z142" s="226"/>
    </row>
    <row r="143" spans="1:26" ht="15.75" hidden="1" customHeight="1" x14ac:dyDescent="0.15">
      <c r="A143" s="203"/>
      <c r="B143" s="203"/>
      <c r="C143" s="226"/>
      <c r="D143" s="226"/>
      <c r="E143" s="226"/>
      <c r="F143" s="226"/>
      <c r="G143" s="226"/>
      <c r="H143" s="226"/>
      <c r="I143" s="246"/>
      <c r="J143" s="246"/>
      <c r="K143" s="246"/>
      <c r="L143" s="246"/>
      <c r="M143" s="246"/>
      <c r="N143" s="246"/>
      <c r="O143" s="246"/>
      <c r="P143" s="246"/>
      <c r="Q143" s="266"/>
      <c r="R143" s="246"/>
      <c r="S143" s="246"/>
      <c r="T143" s="246"/>
      <c r="U143" s="246"/>
      <c r="V143" s="246"/>
      <c r="W143" s="246"/>
      <c r="X143" s="246"/>
      <c r="Y143" s="246"/>
      <c r="Z143" s="226"/>
    </row>
    <row r="144" spans="1:26" ht="15.75" hidden="1" customHeight="1" x14ac:dyDescent="0.15">
      <c r="A144" s="203"/>
      <c r="B144" s="203"/>
      <c r="C144" s="226"/>
      <c r="D144" s="226"/>
      <c r="E144" s="226"/>
      <c r="F144" s="226"/>
      <c r="G144" s="226"/>
      <c r="H144" s="226"/>
      <c r="I144" s="246"/>
      <c r="J144" s="246"/>
      <c r="K144" s="246"/>
      <c r="L144" s="246"/>
      <c r="M144" s="246"/>
      <c r="N144" s="246"/>
      <c r="O144" s="246"/>
      <c r="P144" s="246"/>
      <c r="Q144" s="266"/>
      <c r="R144" s="246"/>
      <c r="S144" s="246"/>
      <c r="T144" s="246"/>
      <c r="U144" s="246"/>
      <c r="V144" s="246"/>
      <c r="W144" s="246"/>
      <c r="X144" s="246"/>
      <c r="Y144" s="246"/>
      <c r="Z144" s="226"/>
    </row>
    <row r="145" spans="1:26" ht="15.75" hidden="1" customHeight="1" x14ac:dyDescent="0.15">
      <c r="A145" s="203"/>
      <c r="B145" s="203"/>
      <c r="C145" s="226"/>
      <c r="D145" s="226"/>
      <c r="E145" s="226"/>
      <c r="F145" s="226"/>
      <c r="G145" s="226"/>
      <c r="H145" s="226"/>
      <c r="I145" s="246"/>
      <c r="J145" s="246"/>
      <c r="K145" s="246"/>
      <c r="L145" s="246"/>
      <c r="M145" s="246"/>
      <c r="N145" s="246"/>
      <c r="O145" s="246"/>
      <c r="P145" s="246"/>
      <c r="Q145" s="266"/>
      <c r="R145" s="246"/>
      <c r="S145" s="246"/>
      <c r="T145" s="246"/>
      <c r="U145" s="246"/>
      <c r="V145" s="246"/>
      <c r="W145" s="246"/>
      <c r="X145" s="246"/>
      <c r="Y145" s="246"/>
      <c r="Z145" s="226"/>
    </row>
    <row r="146" spans="1:26" ht="15.75" hidden="1" customHeight="1" x14ac:dyDescent="0.15">
      <c r="A146" s="203"/>
      <c r="B146" s="203"/>
      <c r="C146" s="226"/>
      <c r="D146" s="226"/>
      <c r="E146" s="226"/>
      <c r="F146" s="226"/>
      <c r="G146" s="226"/>
      <c r="H146" s="226"/>
      <c r="I146" s="246"/>
      <c r="J146" s="246"/>
      <c r="K146" s="246"/>
      <c r="L146" s="246"/>
      <c r="M146" s="246"/>
      <c r="N146" s="246"/>
      <c r="O146" s="246"/>
      <c r="P146" s="246"/>
      <c r="Q146" s="266"/>
      <c r="R146" s="246"/>
      <c r="S146" s="246"/>
      <c r="T146" s="246"/>
      <c r="U146" s="246"/>
      <c r="V146" s="246"/>
      <c r="W146" s="246"/>
      <c r="X146" s="246"/>
      <c r="Y146" s="246"/>
      <c r="Z146" s="226"/>
    </row>
    <row r="147" spans="1:26" ht="15.75" hidden="1" customHeight="1" x14ac:dyDescent="0.15">
      <c r="A147" s="203"/>
      <c r="B147" s="203"/>
      <c r="C147" s="226"/>
      <c r="D147" s="226"/>
      <c r="E147" s="226"/>
      <c r="F147" s="226"/>
      <c r="G147" s="226"/>
      <c r="H147" s="226"/>
      <c r="I147" s="246"/>
      <c r="J147" s="246"/>
      <c r="K147" s="246"/>
      <c r="L147" s="246"/>
      <c r="M147" s="246"/>
      <c r="N147" s="246"/>
      <c r="O147" s="246"/>
      <c r="P147" s="246"/>
      <c r="Q147" s="266"/>
      <c r="R147" s="246"/>
      <c r="S147" s="246"/>
      <c r="T147" s="246"/>
      <c r="U147" s="246"/>
      <c r="V147" s="246"/>
      <c r="W147" s="246"/>
      <c r="X147" s="246"/>
      <c r="Y147" s="246"/>
      <c r="Z147" s="226"/>
    </row>
    <row r="148" spans="1:26" ht="15.75" hidden="1" customHeight="1" x14ac:dyDescent="0.15">
      <c r="A148" s="203"/>
      <c r="B148" s="203"/>
      <c r="C148" s="226"/>
      <c r="D148" s="226"/>
      <c r="E148" s="226"/>
      <c r="F148" s="226"/>
      <c r="G148" s="226"/>
      <c r="H148" s="226"/>
      <c r="I148" s="246"/>
      <c r="J148" s="246"/>
      <c r="K148" s="246"/>
      <c r="L148" s="246"/>
      <c r="M148" s="246"/>
      <c r="N148" s="246"/>
      <c r="O148" s="246"/>
      <c r="P148" s="246"/>
      <c r="Q148" s="266"/>
      <c r="R148" s="246"/>
      <c r="S148" s="246"/>
      <c r="T148" s="246"/>
      <c r="U148" s="246"/>
      <c r="V148" s="246"/>
      <c r="W148" s="246"/>
      <c r="X148" s="246"/>
      <c r="Y148" s="246"/>
      <c r="Z148" s="226"/>
    </row>
    <row r="149" spans="1:26" ht="20.100000000000001" customHeight="1" x14ac:dyDescent="0.15">
      <c r="A149" s="203"/>
      <c r="B149" s="203"/>
      <c r="C149" s="226"/>
      <c r="D149" s="226"/>
      <c r="E149" s="226"/>
      <c r="F149" s="226"/>
      <c r="G149" s="226"/>
      <c r="H149" s="226"/>
      <c r="I149" s="246"/>
      <c r="J149" s="226"/>
      <c r="K149" s="226"/>
      <c r="L149" s="226"/>
      <c r="M149" s="226"/>
      <c r="N149" s="226"/>
      <c r="O149" s="226"/>
      <c r="P149" s="226"/>
      <c r="Q149" s="267"/>
      <c r="R149" s="226"/>
      <c r="S149" s="226"/>
      <c r="T149" s="226"/>
      <c r="U149" s="226"/>
      <c r="V149" s="226"/>
      <c r="W149" s="226"/>
      <c r="X149" s="226"/>
      <c r="Y149" s="226"/>
      <c r="Z149" s="226"/>
    </row>
    <row r="150" spans="1:26" ht="20.100000000000001" customHeight="1" x14ac:dyDescent="0.15">
      <c r="A150" s="203"/>
      <c r="B150" s="203"/>
      <c r="C150" s="213" t="s">
        <v>131</v>
      </c>
      <c r="D150" s="214"/>
      <c r="E150" s="214"/>
      <c r="F150" s="214"/>
      <c r="G150" s="214"/>
      <c r="H150" s="215"/>
      <c r="I150" s="247"/>
      <c r="K150" s="247"/>
    </row>
    <row r="151" spans="1:26" ht="20.100000000000001" customHeight="1" x14ac:dyDescent="0.15">
      <c r="A151" s="203"/>
      <c r="B151" s="203"/>
      <c r="C151" s="216"/>
      <c r="D151" s="217"/>
      <c r="E151" s="217"/>
      <c r="F151" s="217"/>
      <c r="G151" s="217"/>
      <c r="H151" s="217"/>
      <c r="I151" s="218"/>
      <c r="J151" s="218"/>
      <c r="K151" s="218"/>
      <c r="L151" s="218"/>
      <c r="M151" s="218"/>
      <c r="N151" s="218"/>
      <c r="O151" s="218"/>
      <c r="P151" s="218"/>
      <c r="Q151" s="218"/>
      <c r="R151" s="218"/>
      <c r="S151" s="218"/>
      <c r="T151" s="218"/>
      <c r="U151" s="218"/>
      <c r="V151" s="218"/>
      <c r="W151" s="218"/>
      <c r="X151" s="218"/>
      <c r="Y151" s="218"/>
      <c r="Z151" s="219"/>
    </row>
    <row r="152" spans="1:26" ht="20.100000000000001" customHeight="1" x14ac:dyDescent="0.15">
      <c r="A152" s="203"/>
      <c r="B152" s="203"/>
      <c r="C152" s="216"/>
      <c r="D152" s="268" t="s">
        <v>132</v>
      </c>
      <c r="E152" s="248"/>
      <c r="F152" s="248"/>
      <c r="G152" s="248"/>
      <c r="H152" s="248"/>
      <c r="I152" s="248"/>
      <c r="J152" s="248"/>
      <c r="K152" s="248"/>
      <c r="L152" s="248"/>
      <c r="M152" s="248"/>
      <c r="N152" s="248"/>
      <c r="O152" s="248"/>
      <c r="P152" s="248"/>
      <c r="Q152" s="248"/>
      <c r="R152" s="248"/>
      <c r="S152" s="248"/>
      <c r="T152" s="248"/>
      <c r="U152" s="248"/>
      <c r="V152" s="248"/>
      <c r="W152" s="248"/>
      <c r="X152" s="227"/>
      <c r="Y152" s="226"/>
      <c r="Z152" s="225"/>
    </row>
    <row r="153" spans="1:26" ht="20.100000000000001" customHeight="1" x14ac:dyDescent="0.15">
      <c r="A153" s="203">
        <f>IFERROR(IF(AND($I153&lt;&gt;"しない", $I153&lt;&gt;"する"),1001,0),3)</f>
        <v>0</v>
      </c>
      <c r="B153" s="203"/>
      <c r="C153" s="220"/>
      <c r="D153" s="221">
        <v>1</v>
      </c>
      <c r="E153" s="226" t="s">
        <v>133</v>
      </c>
      <c r="F153" s="226"/>
      <c r="G153" s="226"/>
      <c r="H153" s="226"/>
      <c r="I153" s="33" t="s">
        <v>134</v>
      </c>
      <c r="J153" s="40"/>
      <c r="K153" s="40"/>
      <c r="L153" s="40"/>
      <c r="M153" s="40"/>
      <c r="N153" s="226"/>
      <c r="O153" s="226"/>
      <c r="P153" s="226"/>
      <c r="Q153" s="226"/>
      <c r="R153" s="226"/>
      <c r="S153" s="226"/>
      <c r="T153" s="226"/>
      <c r="U153" s="226"/>
      <c r="Z153" s="269"/>
    </row>
    <row r="154" spans="1:26" ht="20.100000000000001" customHeight="1" x14ac:dyDescent="0.15">
      <c r="A154" s="203"/>
      <c r="B154" s="203"/>
      <c r="C154" s="229"/>
      <c r="D154" s="226"/>
      <c r="E154" s="226"/>
      <c r="F154" s="226"/>
      <c r="G154" s="226"/>
      <c r="H154" s="226"/>
      <c r="I154" s="270"/>
      <c r="J154" s="228" t="s">
        <v>43</v>
      </c>
      <c r="K154" s="228"/>
      <c r="L154" s="228"/>
      <c r="M154" s="228"/>
      <c r="N154" s="228"/>
      <c r="O154" s="228"/>
      <c r="P154" s="228"/>
      <c r="Q154" s="228"/>
      <c r="R154" s="228"/>
      <c r="S154" s="228"/>
      <c r="T154" s="228"/>
      <c r="U154" s="226"/>
      <c r="Z154" s="269"/>
    </row>
    <row r="155" spans="1:26" ht="20.100000000000001" customHeight="1" x14ac:dyDescent="0.15">
      <c r="A155" s="203">
        <f>IFERROR(IF(AND($I153="する",OR(TRIM($I155)="", NOT(OR(IFERROR(SEARCH(" ",$I155),0)&gt;0, IFERROR(SEARCH("　",$I155),0)&gt;0)))),1001,0),3)</f>
        <v>0</v>
      </c>
      <c r="B155" s="203"/>
      <c r="C155" s="220"/>
      <c r="D155" s="221">
        <v>2</v>
      </c>
      <c r="E155" s="201" t="s">
        <v>141</v>
      </c>
      <c r="I155" s="33"/>
      <c r="J155" s="33"/>
      <c r="K155" s="33"/>
      <c r="L155" s="33"/>
      <c r="M155" s="33"/>
      <c r="N155" s="33"/>
      <c r="O155" s="33"/>
      <c r="P155" s="33"/>
      <c r="Q155" s="33"/>
      <c r="R155" s="33"/>
      <c r="S155" s="33"/>
      <c r="T155" s="33"/>
      <c r="U155" s="33"/>
      <c r="V155" s="33"/>
      <c r="W155" s="33"/>
      <c r="X155" s="33"/>
      <c r="Y155" s="33"/>
      <c r="Z155" s="225"/>
    </row>
    <row r="156" spans="1:26" ht="20.100000000000001" customHeight="1" x14ac:dyDescent="0.15">
      <c r="A156" s="203"/>
      <c r="B156" s="203"/>
      <c r="C156" s="220"/>
      <c r="D156" s="221"/>
      <c r="E156" s="226"/>
      <c r="F156" s="226"/>
      <c r="G156" s="226"/>
      <c r="H156" s="226"/>
      <c r="I156" s="232"/>
      <c r="J156" s="228" t="s">
        <v>112</v>
      </c>
      <c r="K156" s="228"/>
      <c r="L156" s="228"/>
      <c r="M156" s="228"/>
      <c r="N156" s="228"/>
      <c r="O156" s="228"/>
      <c r="P156" s="228"/>
      <c r="Q156" s="228"/>
      <c r="R156" s="228"/>
      <c r="S156" s="228"/>
      <c r="T156" s="228"/>
      <c r="U156" s="228"/>
      <c r="V156" s="228"/>
      <c r="W156" s="228"/>
      <c r="X156" s="228"/>
      <c r="Y156" s="228"/>
      <c r="Z156" s="225"/>
    </row>
    <row r="157" spans="1:26" ht="20.100000000000001" customHeight="1" x14ac:dyDescent="0.15">
      <c r="A157" s="203">
        <f>IFERROR(IF(AND($I153="する",OR(TRIM($I157)="", NOT(OR(IFERROR(SEARCH(" ",$I157),0)&gt;0, IFERROR(SEARCH("　",$I157),0)&gt;0)))),1001,0),3)</f>
        <v>0</v>
      </c>
      <c r="B157" s="203"/>
      <c r="C157" s="220"/>
      <c r="D157" s="221">
        <v>3</v>
      </c>
      <c r="E157" s="201" t="s">
        <v>142</v>
      </c>
      <c r="I157" s="33"/>
      <c r="J157" s="33"/>
      <c r="K157" s="33"/>
      <c r="L157" s="33"/>
      <c r="M157" s="33"/>
      <c r="N157" s="33"/>
      <c r="O157" s="33"/>
      <c r="P157" s="33"/>
      <c r="Q157" s="33"/>
      <c r="R157" s="33"/>
      <c r="S157" s="33"/>
      <c r="T157" s="33"/>
      <c r="U157" s="33"/>
      <c r="V157" s="33"/>
      <c r="W157" s="33"/>
      <c r="X157" s="33"/>
      <c r="Y157" s="33"/>
      <c r="Z157" s="225"/>
    </row>
    <row r="158" spans="1:26" ht="20.100000000000001" customHeight="1" x14ac:dyDescent="0.15">
      <c r="A158" s="203"/>
      <c r="B158" s="203"/>
      <c r="C158" s="229"/>
      <c r="D158" s="226"/>
      <c r="E158" s="226"/>
      <c r="F158" s="226"/>
      <c r="G158" s="226"/>
      <c r="H158" s="226"/>
      <c r="I158" s="232"/>
      <c r="J158" s="228" t="s">
        <v>114</v>
      </c>
      <c r="K158" s="228"/>
      <c r="L158" s="228"/>
      <c r="M158" s="228"/>
      <c r="N158" s="228"/>
      <c r="O158" s="228"/>
      <c r="P158" s="228"/>
      <c r="Q158" s="228"/>
      <c r="R158" s="228"/>
      <c r="S158" s="228"/>
      <c r="T158" s="228"/>
      <c r="U158" s="228"/>
      <c r="V158" s="228"/>
      <c r="W158" s="228"/>
      <c r="X158" s="228"/>
      <c r="Y158" s="228"/>
      <c r="Z158" s="225"/>
    </row>
    <row r="159" spans="1:26" ht="20.100000000000001" customHeight="1" x14ac:dyDescent="0.15">
      <c r="A159" s="203">
        <f>IFERROR(IF(AND($I153="する",OR(TRIM($I159)="", LEN($I159)&lt;&gt;8, NOT(ISNUMBER(VALUE($I159))), IFERROR(SEARCH("-", $I159),0)&gt;0)),1001,0),3)</f>
        <v>0</v>
      </c>
      <c r="B159" s="203"/>
      <c r="C159" s="220"/>
      <c r="D159" s="221">
        <v>4</v>
      </c>
      <c r="E159" s="201" t="s">
        <v>135</v>
      </c>
      <c r="I159" s="33"/>
      <c r="J159" s="33"/>
      <c r="K159" s="33"/>
      <c r="L159" s="33"/>
      <c r="M159" s="33"/>
      <c r="N159" s="226"/>
      <c r="O159" s="226"/>
      <c r="P159" s="226"/>
      <c r="Q159" s="226"/>
      <c r="R159" s="226"/>
      <c r="S159" s="226"/>
      <c r="T159" s="226"/>
      <c r="U159" s="226"/>
      <c r="V159" s="226"/>
      <c r="W159" s="226"/>
      <c r="X159" s="226"/>
      <c r="Y159" s="226"/>
      <c r="Z159" s="225"/>
    </row>
    <row r="160" spans="1:26" ht="20.100000000000001" customHeight="1" x14ac:dyDescent="0.15">
      <c r="A160" s="203"/>
      <c r="B160" s="203"/>
      <c r="C160" s="229"/>
      <c r="D160" s="226"/>
      <c r="E160" s="226"/>
      <c r="F160" s="226"/>
      <c r="G160" s="226"/>
      <c r="H160" s="226"/>
      <c r="I160" s="223"/>
      <c r="J160" s="228" t="s">
        <v>161</v>
      </c>
      <c r="K160" s="227"/>
      <c r="L160" s="227"/>
      <c r="M160" s="227"/>
      <c r="N160" s="227"/>
      <c r="O160" s="227"/>
      <c r="P160" s="227"/>
      <c r="Q160" s="227"/>
      <c r="R160" s="227"/>
      <c r="S160" s="227"/>
      <c r="T160" s="227"/>
      <c r="U160" s="227"/>
      <c r="V160" s="227"/>
      <c r="W160" s="227"/>
      <c r="X160" s="227"/>
      <c r="Y160" s="227"/>
      <c r="Z160" s="225"/>
    </row>
    <row r="161" spans="1:27" ht="20.100000000000001" customHeight="1" x14ac:dyDescent="0.15">
      <c r="A161" s="203">
        <f>IFERROR(IF(AND($I153="する",TRIM($I161)=""),1001,0),3)</f>
        <v>0</v>
      </c>
      <c r="B161" s="203"/>
      <c r="C161" s="220"/>
      <c r="D161" s="221">
        <v>5</v>
      </c>
      <c r="E161" s="201" t="s">
        <v>107</v>
      </c>
      <c r="I161" s="36"/>
      <c r="J161" s="37"/>
      <c r="K161" s="37"/>
      <c r="L161" s="37"/>
      <c r="M161" s="37"/>
      <c r="N161" s="226"/>
      <c r="O161" s="226"/>
      <c r="P161" s="226"/>
      <c r="Q161" s="226"/>
      <c r="R161" s="226"/>
      <c r="S161" s="226"/>
      <c r="T161" s="226"/>
      <c r="U161" s="226"/>
      <c r="V161" s="226"/>
      <c r="W161" s="226"/>
      <c r="X161" s="226"/>
      <c r="Y161" s="226"/>
      <c r="Z161" s="225"/>
    </row>
    <row r="162" spans="1:27" ht="20.100000000000001" customHeight="1" x14ac:dyDescent="0.15">
      <c r="A162" s="203"/>
      <c r="B162" s="203"/>
      <c r="C162" s="220"/>
      <c r="D162" s="221"/>
      <c r="E162" s="226"/>
      <c r="F162" s="226"/>
      <c r="G162" s="226"/>
      <c r="H162" s="226"/>
      <c r="I162" s="223"/>
      <c r="J162" s="228" t="s">
        <v>192</v>
      </c>
      <c r="K162" s="227"/>
      <c r="L162" s="227"/>
      <c r="M162" s="227"/>
      <c r="N162" s="227"/>
      <c r="O162" s="227"/>
      <c r="P162" s="227"/>
      <c r="Q162" s="227"/>
      <c r="R162" s="227"/>
      <c r="S162" s="227"/>
      <c r="T162" s="227"/>
      <c r="U162" s="227"/>
      <c r="V162" s="227"/>
      <c r="W162" s="227"/>
      <c r="X162" s="227"/>
      <c r="Y162" s="227"/>
      <c r="Z162" s="225"/>
    </row>
    <row r="163" spans="1:27" ht="20.100000000000001" customHeight="1" x14ac:dyDescent="0.15">
      <c r="A163" s="203">
        <f>IFERROR(IF(AND($I153="する",AND($I163&lt;&gt;"", OR(ISERROR(FIND("@"&amp;LEFT($I163,3)&amp;"@", 都道府県3))=FALSE, ISERROR(FIND("@"&amp;LEFT($I163,4)&amp;"@",都道府県4))=FALSE))=FALSE),1001,0),3)</f>
        <v>0</v>
      </c>
      <c r="B163" s="203"/>
      <c r="C163" s="220"/>
      <c r="D163" s="221">
        <v>6</v>
      </c>
      <c r="E163" s="201" t="s">
        <v>108</v>
      </c>
      <c r="I163" s="38"/>
      <c r="J163" s="38"/>
      <c r="K163" s="38"/>
      <c r="L163" s="38"/>
      <c r="M163" s="38"/>
      <c r="N163" s="38"/>
      <c r="O163" s="38"/>
      <c r="P163" s="38"/>
      <c r="Q163" s="39"/>
      <c r="R163" s="38"/>
      <c r="S163" s="38"/>
      <c r="T163" s="38"/>
      <c r="U163" s="38"/>
      <c r="V163" s="38"/>
      <c r="W163" s="38"/>
      <c r="X163" s="38"/>
      <c r="Y163" s="38"/>
      <c r="Z163" s="225"/>
    </row>
    <row r="164" spans="1:27" ht="20.100000000000001" customHeight="1" x14ac:dyDescent="0.15">
      <c r="A164" s="203"/>
      <c r="B164" s="203"/>
      <c r="C164" s="220"/>
      <c r="D164" s="221"/>
      <c r="E164" s="226"/>
      <c r="F164" s="226"/>
      <c r="G164" s="226"/>
      <c r="H164" s="226"/>
      <c r="I164" s="223"/>
      <c r="J164" s="228" t="s">
        <v>109</v>
      </c>
      <c r="K164" s="227"/>
      <c r="L164" s="227"/>
      <c r="M164" s="227"/>
      <c r="N164" s="227"/>
      <c r="O164" s="227"/>
      <c r="P164" s="227"/>
      <c r="Q164" s="227"/>
      <c r="R164" s="227"/>
      <c r="S164" s="227"/>
      <c r="T164" s="227"/>
      <c r="U164" s="227"/>
      <c r="V164" s="227"/>
      <c r="W164" s="227"/>
      <c r="X164" s="227"/>
      <c r="Y164" s="227"/>
      <c r="Z164" s="225"/>
    </row>
    <row r="165" spans="1:27" ht="20.100000000000001" customHeight="1" x14ac:dyDescent="0.15">
      <c r="A165" s="203">
        <f>IFERROR(IF(AND($I153="する",NOT(AND(TRIM($I165)&lt;&gt;"",ISNUMBER(VALUE(SUBSTITUTE($I165,"-",""))),IFERROR(SEARCH("-",$I165),0)&gt;0))),1001,0),3)</f>
        <v>0</v>
      </c>
      <c r="B165" s="203"/>
      <c r="C165" s="220"/>
      <c r="D165" s="221">
        <v>7</v>
      </c>
      <c r="E165" s="201" t="s">
        <v>115</v>
      </c>
      <c r="I165" s="33"/>
      <c r="J165" s="33"/>
      <c r="K165" s="33"/>
      <c r="L165" s="33"/>
      <c r="M165" s="33"/>
      <c r="Y165" s="227"/>
      <c r="Z165" s="225"/>
    </row>
    <row r="166" spans="1:27" ht="20.100000000000001" customHeight="1" x14ac:dyDescent="0.15">
      <c r="A166" s="203"/>
      <c r="B166" s="203"/>
      <c r="C166" s="229"/>
      <c r="D166" s="226"/>
      <c r="E166" s="226"/>
      <c r="F166" s="226"/>
      <c r="G166" s="226"/>
      <c r="H166" s="226"/>
      <c r="I166" s="223"/>
      <c r="J166" s="228" t="s">
        <v>118</v>
      </c>
      <c r="K166" s="227"/>
      <c r="L166" s="227"/>
      <c r="M166" s="227"/>
      <c r="N166" s="227"/>
      <c r="O166" s="227"/>
      <c r="P166" s="227"/>
      <c r="Q166" s="227"/>
      <c r="R166" s="227"/>
      <c r="S166" s="227"/>
      <c r="T166" s="227"/>
      <c r="U166" s="227"/>
      <c r="V166" s="227"/>
      <c r="W166" s="227"/>
      <c r="X166" s="227"/>
      <c r="Y166" s="227"/>
      <c r="Z166" s="225"/>
    </row>
    <row r="167" spans="1:27" ht="20.100000000000001" customHeight="1" x14ac:dyDescent="0.15">
      <c r="A167" s="203">
        <f>IFERROR(IF(AND($I153="する",AND(TRIM($I167)&lt;&gt;"",NOT(AND(ISNUMBER(VALUE(SUBSTITUTE($I167,"-",""))),IFERROR(SEARCH("-",$I167),0)&gt;0)))),1001,0),3)</f>
        <v>0</v>
      </c>
      <c r="B167" s="203"/>
      <c r="C167" s="220"/>
      <c r="D167" s="221">
        <v>8</v>
      </c>
      <c r="E167" s="201" t="s">
        <v>119</v>
      </c>
      <c r="I167" s="33"/>
      <c r="J167" s="33"/>
      <c r="K167" s="33"/>
      <c r="L167" s="33"/>
      <c r="M167" s="33"/>
      <c r="N167" s="227"/>
      <c r="O167" s="227"/>
      <c r="P167" s="227"/>
      <c r="Q167" s="227"/>
      <c r="R167" s="227"/>
      <c r="S167" s="227"/>
      <c r="T167" s="227"/>
      <c r="U167" s="227"/>
      <c r="V167" s="227"/>
      <c r="W167" s="227"/>
      <c r="X167" s="227"/>
      <c r="Y167" s="227"/>
      <c r="Z167" s="225"/>
    </row>
    <row r="168" spans="1:27" ht="20.100000000000001" customHeight="1" x14ac:dyDescent="0.15">
      <c r="A168" s="203"/>
      <c r="B168" s="203"/>
      <c r="C168" s="229"/>
      <c r="D168" s="226"/>
      <c r="E168" s="226"/>
      <c r="F168" s="226"/>
      <c r="G168" s="226"/>
      <c r="H168" s="226"/>
      <c r="I168" s="223"/>
      <c r="J168" s="228" t="s">
        <v>118</v>
      </c>
      <c r="K168" s="227"/>
      <c r="L168" s="227"/>
      <c r="M168" s="227"/>
      <c r="N168" s="227"/>
      <c r="O168" s="227"/>
      <c r="P168" s="227"/>
      <c r="Q168" s="227"/>
      <c r="R168" s="227"/>
      <c r="S168" s="227"/>
      <c r="T168" s="227"/>
      <c r="U168" s="227"/>
      <c r="V168" s="227"/>
      <c r="W168" s="227"/>
      <c r="X168" s="227"/>
      <c r="Y168" s="227"/>
      <c r="Z168" s="225"/>
    </row>
    <row r="169" spans="1:27" ht="20.100000000000001" customHeight="1" x14ac:dyDescent="0.15">
      <c r="A169" s="203">
        <f>IFERROR(IF(AND($I153="する",AND(TRIM($I169)&lt;&gt;"", NOT(IFERROR(SEARCH("@",$I169),0)&gt;0))),1001,0),3)</f>
        <v>0</v>
      </c>
      <c r="B169" s="203"/>
      <c r="C169" s="220"/>
      <c r="D169" s="221">
        <v>9</v>
      </c>
      <c r="E169" s="201" t="s">
        <v>120</v>
      </c>
      <c r="I169" s="33"/>
      <c r="J169" s="33"/>
      <c r="K169" s="33"/>
      <c r="L169" s="33"/>
      <c r="M169" s="33"/>
      <c r="N169" s="33"/>
      <c r="O169" s="33"/>
      <c r="P169" s="33"/>
      <c r="Q169" s="43"/>
      <c r="R169" s="33"/>
      <c r="S169" s="33"/>
      <c r="T169" s="33"/>
      <c r="U169" s="33"/>
      <c r="V169" s="33"/>
      <c r="W169" s="33"/>
      <c r="X169" s="33"/>
      <c r="Y169" s="33"/>
      <c r="Z169" s="225"/>
    </row>
    <row r="170" spans="1:27" ht="20.100000000000001" customHeight="1" x14ac:dyDescent="0.15">
      <c r="A170" s="203"/>
      <c r="B170" s="203"/>
      <c r="C170" s="229"/>
      <c r="D170" s="226"/>
      <c r="E170" s="226"/>
      <c r="F170" s="226"/>
      <c r="G170" s="226"/>
      <c r="H170" s="226"/>
      <c r="I170" s="223"/>
      <c r="J170" s="234" t="s">
        <v>190</v>
      </c>
      <c r="K170" s="251"/>
      <c r="L170" s="227"/>
      <c r="M170" s="227"/>
      <c r="N170" s="227"/>
      <c r="O170" s="227"/>
      <c r="P170" s="227"/>
      <c r="Q170" s="252"/>
      <c r="R170" s="227"/>
      <c r="S170" s="227"/>
      <c r="T170" s="227"/>
      <c r="U170" s="227"/>
      <c r="V170" s="227"/>
      <c r="W170" s="227"/>
      <c r="X170" s="227"/>
      <c r="Y170" s="227"/>
      <c r="Z170" s="225"/>
    </row>
    <row r="171" spans="1:27" ht="20.100000000000001" customHeight="1" x14ac:dyDescent="0.15">
      <c r="A171" s="203"/>
      <c r="B171" s="203"/>
      <c r="C171" s="240"/>
      <c r="D171" s="241"/>
      <c r="E171" s="241"/>
      <c r="F171" s="241"/>
      <c r="G171" s="241"/>
      <c r="H171" s="241"/>
      <c r="I171" s="242"/>
      <c r="J171" s="242"/>
      <c r="K171" s="243"/>
      <c r="L171" s="242"/>
      <c r="M171" s="242"/>
      <c r="N171" s="242"/>
      <c r="O171" s="242"/>
      <c r="P171" s="242"/>
      <c r="Q171" s="242"/>
      <c r="R171" s="242"/>
      <c r="S171" s="242"/>
      <c r="T171" s="242"/>
      <c r="U171" s="242"/>
      <c r="V171" s="242"/>
      <c r="W171" s="242"/>
      <c r="X171" s="242"/>
      <c r="Y171" s="271"/>
      <c r="Z171" s="244"/>
      <c r="AA171" s="258"/>
    </row>
    <row r="172" spans="1:27" ht="20.100000000000001" customHeight="1" x14ac:dyDescent="0.15">
      <c r="A172" s="203"/>
      <c r="B172" s="203"/>
      <c r="C172" s="226"/>
      <c r="D172" s="226"/>
      <c r="E172" s="226"/>
      <c r="F172" s="226"/>
      <c r="G172" s="226"/>
      <c r="H172" s="226"/>
      <c r="I172" s="246"/>
      <c r="J172" s="246"/>
      <c r="K172" s="246"/>
      <c r="L172" s="246"/>
      <c r="M172" s="246"/>
      <c r="N172" s="246"/>
      <c r="O172" s="246"/>
      <c r="P172" s="246"/>
      <c r="Q172" s="246"/>
      <c r="R172" s="246"/>
      <c r="S172" s="246"/>
      <c r="T172" s="246"/>
      <c r="U172" s="246"/>
      <c r="V172" s="246"/>
      <c r="W172" s="246"/>
      <c r="X172" s="246"/>
      <c r="Y172" s="272"/>
      <c r="Z172" s="226"/>
      <c r="AA172" s="258"/>
    </row>
    <row r="173" spans="1:27" ht="20.100000000000001" customHeight="1" x14ac:dyDescent="0.15">
      <c r="A173" s="203"/>
      <c r="B173" s="203"/>
      <c r="C173" s="226"/>
      <c r="D173" s="226"/>
      <c r="E173" s="226"/>
      <c r="F173" s="226"/>
      <c r="G173" s="226"/>
      <c r="H173" s="226"/>
      <c r="I173" s="246"/>
      <c r="J173" s="246"/>
      <c r="K173" s="246"/>
      <c r="L173" s="246"/>
      <c r="M173" s="246"/>
      <c r="N173" s="246"/>
      <c r="O173" s="246"/>
      <c r="P173" s="246"/>
      <c r="Q173" s="246"/>
      <c r="R173" s="246"/>
      <c r="S173" s="246"/>
      <c r="T173" s="246"/>
      <c r="U173" s="246"/>
      <c r="V173" s="246"/>
      <c r="W173" s="246"/>
      <c r="X173" s="246"/>
      <c r="Y173" s="272"/>
      <c r="Z173" s="226"/>
      <c r="AA173" s="258"/>
    </row>
    <row r="174" spans="1:27" ht="20.100000000000001" customHeight="1" x14ac:dyDescent="0.15">
      <c r="A174" s="203"/>
      <c r="B174" s="196"/>
      <c r="C174" s="213" t="s">
        <v>205</v>
      </c>
      <c r="D174" s="214"/>
      <c r="E174" s="214"/>
      <c r="F174" s="214"/>
      <c r="G174" s="214"/>
      <c r="H174" s="215"/>
      <c r="I174" s="247"/>
      <c r="V174" s="273"/>
      <c r="W174" s="273"/>
      <c r="X174" s="273"/>
      <c r="Y174" s="273"/>
      <c r="Z174" s="273"/>
    </row>
    <row r="175" spans="1:27" ht="20.100000000000001" customHeight="1" x14ac:dyDescent="0.15">
      <c r="A175" s="203"/>
      <c r="B175" s="196"/>
      <c r="C175" s="259"/>
      <c r="D175" s="260"/>
      <c r="E175" s="260"/>
      <c r="F175" s="260"/>
      <c r="G175" s="260"/>
      <c r="H175" s="260"/>
      <c r="I175" s="261"/>
      <c r="J175" s="218"/>
      <c r="K175" s="218"/>
      <c r="L175" s="218"/>
      <c r="M175" s="218"/>
      <c r="N175" s="218"/>
      <c r="O175" s="218"/>
      <c r="P175" s="218"/>
      <c r="Q175" s="218"/>
      <c r="R175" s="218"/>
      <c r="S175" s="218"/>
      <c r="T175" s="218"/>
      <c r="U175" s="218"/>
      <c r="V175" s="226"/>
      <c r="Z175" s="274"/>
    </row>
    <row r="176" spans="1:27" ht="20.100000000000001" customHeight="1" x14ac:dyDescent="0.15">
      <c r="A176" s="203"/>
      <c r="B176" s="196"/>
      <c r="C176" s="259"/>
      <c r="D176" s="275" t="s">
        <v>268</v>
      </c>
      <c r="E176" s="275"/>
      <c r="F176" s="275"/>
      <c r="G176" s="275"/>
      <c r="H176" s="275"/>
      <c r="I176" s="275"/>
      <c r="J176" s="275"/>
      <c r="K176" s="275"/>
      <c r="L176" s="275"/>
      <c r="M176" s="275"/>
      <c r="N176" s="275"/>
      <c r="O176" s="275"/>
      <c r="P176" s="275"/>
      <c r="Q176" s="275"/>
      <c r="R176" s="275"/>
      <c r="S176" s="275"/>
      <c r="T176" s="275"/>
      <c r="U176" s="248"/>
      <c r="V176" s="226"/>
      <c r="Z176" s="269"/>
    </row>
    <row r="177" spans="1:27" ht="20.100000000000001" customHeight="1" x14ac:dyDescent="0.15">
      <c r="A177" s="203"/>
      <c r="B177" s="196"/>
      <c r="C177" s="220"/>
      <c r="D177" s="221">
        <v>1</v>
      </c>
      <c r="E177" s="201" t="s">
        <v>206</v>
      </c>
      <c r="I177" s="33"/>
      <c r="J177" s="33"/>
      <c r="K177" s="33"/>
      <c r="L177" s="33"/>
      <c r="M177" s="33"/>
      <c r="N177" s="33"/>
      <c r="O177" s="33"/>
      <c r="P177" s="33"/>
      <c r="Q177" s="33"/>
      <c r="R177" s="33"/>
      <c r="S177" s="33"/>
      <c r="T177" s="33"/>
      <c r="U177" s="33"/>
      <c r="V177" s="33"/>
      <c r="W177" s="33"/>
      <c r="X177" s="33"/>
      <c r="Y177" s="33"/>
      <c r="Z177" s="269"/>
    </row>
    <row r="178" spans="1:27" ht="20.100000000000001" customHeight="1" x14ac:dyDescent="0.15">
      <c r="A178" s="203"/>
      <c r="B178" s="196"/>
      <c r="C178" s="220"/>
      <c r="D178" s="221"/>
      <c r="E178" s="226"/>
      <c r="F178" s="226"/>
      <c r="G178" s="226"/>
      <c r="H178" s="226"/>
      <c r="I178" s="276"/>
      <c r="J178" s="238" t="s">
        <v>207</v>
      </c>
      <c r="K178" s="250"/>
      <c r="L178" s="250"/>
      <c r="M178" s="250"/>
      <c r="N178" s="250"/>
      <c r="O178" s="250"/>
      <c r="P178" s="250"/>
      <c r="Q178" s="250"/>
      <c r="R178" s="250"/>
      <c r="S178" s="250"/>
      <c r="T178" s="250"/>
      <c r="U178" s="250"/>
      <c r="V178" s="226"/>
      <c r="Z178" s="269"/>
    </row>
    <row r="179" spans="1:27" ht="20.100000000000001" customHeight="1" x14ac:dyDescent="0.15">
      <c r="A179" s="203"/>
      <c r="B179" s="196"/>
      <c r="C179" s="220"/>
      <c r="D179" s="221">
        <v>2</v>
      </c>
      <c r="E179" s="201" t="s">
        <v>208</v>
      </c>
      <c r="I179" s="33"/>
      <c r="J179" s="33"/>
      <c r="K179" s="33"/>
      <c r="L179" s="33"/>
      <c r="M179" s="33"/>
      <c r="N179" s="33"/>
      <c r="O179" s="33"/>
      <c r="P179" s="33"/>
      <c r="Q179" s="33"/>
      <c r="R179" s="33"/>
      <c r="S179" s="33"/>
      <c r="T179" s="33"/>
      <c r="U179" s="40"/>
      <c r="V179" s="40"/>
      <c r="W179" s="40"/>
      <c r="X179" s="40"/>
      <c r="Y179" s="40"/>
      <c r="Z179" s="269"/>
    </row>
    <row r="180" spans="1:27" ht="20.100000000000001" customHeight="1" x14ac:dyDescent="0.15">
      <c r="A180" s="203"/>
      <c r="B180" s="196"/>
      <c r="C180" s="220"/>
      <c r="D180" s="221"/>
      <c r="E180" s="226"/>
      <c r="F180" s="226"/>
      <c r="G180" s="226"/>
      <c r="H180" s="226"/>
      <c r="I180" s="276"/>
      <c r="J180" s="238" t="s">
        <v>114</v>
      </c>
      <c r="K180" s="250"/>
      <c r="L180" s="250"/>
      <c r="M180" s="250"/>
      <c r="N180" s="250"/>
      <c r="O180" s="250"/>
      <c r="P180" s="250"/>
      <c r="Q180" s="250"/>
      <c r="R180" s="250"/>
      <c r="S180" s="250"/>
      <c r="T180" s="250"/>
      <c r="U180" s="250"/>
      <c r="V180" s="226"/>
      <c r="Z180" s="269"/>
    </row>
    <row r="181" spans="1:27" ht="20.100000000000001" customHeight="1" x14ac:dyDescent="0.15">
      <c r="A181" s="203">
        <f>IFERROR(IF(AND(TRIM($I181)&lt;&gt;"", NOT(IFERROR(SEARCH("@",$I181),0)&gt;0)),1001,0),3)</f>
        <v>0</v>
      </c>
      <c r="B181" s="196"/>
      <c r="C181" s="220"/>
      <c r="D181" s="221">
        <v>3</v>
      </c>
      <c r="E181" s="201" t="s">
        <v>209</v>
      </c>
      <c r="I181" s="33"/>
      <c r="J181" s="33"/>
      <c r="K181" s="33"/>
      <c r="L181" s="33"/>
      <c r="M181" s="33"/>
      <c r="N181" s="33"/>
      <c r="O181" s="33"/>
      <c r="P181" s="33"/>
      <c r="Q181" s="33"/>
      <c r="R181" s="33"/>
      <c r="S181" s="33"/>
      <c r="T181" s="33"/>
      <c r="U181" s="40"/>
      <c r="V181" s="40"/>
      <c r="W181" s="40"/>
      <c r="X181" s="40"/>
      <c r="Y181" s="40"/>
      <c r="Z181" s="269"/>
    </row>
    <row r="182" spans="1:27" ht="20.100000000000001" customHeight="1" x14ac:dyDescent="0.15">
      <c r="A182" s="203"/>
      <c r="B182" s="196"/>
      <c r="C182" s="220"/>
      <c r="D182" s="221"/>
      <c r="E182" s="250" t="s">
        <v>248</v>
      </c>
      <c r="F182" s="226"/>
      <c r="G182" s="226"/>
      <c r="H182" s="226"/>
      <c r="I182" s="276"/>
      <c r="J182" s="238" t="s">
        <v>267</v>
      </c>
      <c r="K182" s="250"/>
      <c r="L182" s="250"/>
      <c r="M182" s="250"/>
      <c r="N182" s="250"/>
      <c r="O182" s="250"/>
      <c r="P182" s="250"/>
      <c r="Q182" s="250"/>
      <c r="R182" s="250"/>
      <c r="S182" s="250"/>
      <c r="T182" s="250"/>
      <c r="U182" s="250"/>
      <c r="V182" s="226"/>
      <c r="Z182" s="269"/>
    </row>
    <row r="183" spans="1:27" ht="20.100000000000001" customHeight="1" x14ac:dyDescent="0.15">
      <c r="A183" s="203"/>
      <c r="B183" s="196"/>
      <c r="C183" s="220"/>
      <c r="D183" s="221">
        <v>4</v>
      </c>
      <c r="E183" s="201" t="s">
        <v>210</v>
      </c>
      <c r="I183" s="33"/>
      <c r="J183" s="33"/>
      <c r="K183" s="33"/>
      <c r="L183" s="33"/>
      <c r="M183" s="33"/>
      <c r="N183" s="33"/>
      <c r="O183" s="33"/>
      <c r="P183" s="33"/>
      <c r="Q183" s="33"/>
      <c r="R183" s="33"/>
      <c r="S183" s="33"/>
      <c r="T183" s="33"/>
      <c r="U183" s="40"/>
      <c r="V183" s="40"/>
      <c r="W183" s="40"/>
      <c r="X183" s="40"/>
      <c r="Y183" s="40"/>
      <c r="Z183" s="269"/>
    </row>
    <row r="184" spans="1:27" ht="20.100000000000001" customHeight="1" x14ac:dyDescent="0.15">
      <c r="A184" s="203"/>
      <c r="B184" s="196"/>
      <c r="C184" s="229"/>
      <c r="D184" s="226"/>
      <c r="E184" s="226"/>
      <c r="F184" s="226"/>
      <c r="G184" s="226"/>
      <c r="H184" s="226"/>
      <c r="I184" s="276"/>
      <c r="J184" s="238" t="s">
        <v>114</v>
      </c>
      <c r="K184" s="250"/>
      <c r="L184" s="250"/>
      <c r="M184" s="250"/>
      <c r="N184" s="250"/>
      <c r="O184" s="250"/>
      <c r="P184" s="250"/>
      <c r="Q184" s="250"/>
      <c r="R184" s="250"/>
      <c r="S184" s="250"/>
      <c r="T184" s="250"/>
      <c r="U184" s="250"/>
      <c r="V184" s="226"/>
      <c r="Z184" s="269"/>
    </row>
    <row r="185" spans="1:27" ht="20.100000000000001" customHeight="1" x14ac:dyDescent="0.15">
      <c r="A185" s="203">
        <f>IFERROR(IF(AND(TRIM($I185)&lt;&gt;"", NOT(IFERROR(SEARCH("@",$I185),0)&gt;0)),1001,0),3)</f>
        <v>0</v>
      </c>
      <c r="B185" s="196"/>
      <c r="C185" s="220"/>
      <c r="D185" s="221">
        <v>5</v>
      </c>
      <c r="E185" s="201" t="s">
        <v>211</v>
      </c>
      <c r="I185" s="33"/>
      <c r="J185" s="33"/>
      <c r="K185" s="33"/>
      <c r="L185" s="33"/>
      <c r="M185" s="33"/>
      <c r="N185" s="33"/>
      <c r="O185" s="33"/>
      <c r="P185" s="33"/>
      <c r="Q185" s="33"/>
      <c r="R185" s="33"/>
      <c r="S185" s="33"/>
      <c r="T185" s="33"/>
      <c r="U185" s="40"/>
      <c r="V185" s="40"/>
      <c r="W185" s="40"/>
      <c r="X185" s="40"/>
      <c r="Y185" s="40"/>
      <c r="Z185" s="269"/>
    </row>
    <row r="186" spans="1:27" ht="20.100000000000001" customHeight="1" x14ac:dyDescent="0.15">
      <c r="A186" s="203"/>
      <c r="B186" s="196"/>
      <c r="C186" s="229"/>
      <c r="D186" s="226"/>
      <c r="E186" s="250" t="s">
        <v>248</v>
      </c>
      <c r="F186" s="226"/>
      <c r="G186" s="226"/>
      <c r="H186" s="226"/>
      <c r="I186" s="276"/>
      <c r="J186" s="238" t="s">
        <v>266</v>
      </c>
      <c r="K186" s="250"/>
      <c r="L186" s="250"/>
      <c r="M186" s="250"/>
      <c r="N186" s="250"/>
      <c r="O186" s="250"/>
      <c r="P186" s="250"/>
      <c r="Q186" s="250"/>
      <c r="R186" s="250"/>
      <c r="S186" s="250"/>
      <c r="T186" s="250"/>
      <c r="U186" s="250"/>
      <c r="V186" s="226"/>
      <c r="Z186" s="269"/>
    </row>
    <row r="187" spans="1:27" ht="20.100000000000001" customHeight="1" x14ac:dyDescent="0.15">
      <c r="A187" s="203"/>
      <c r="B187" s="196"/>
      <c r="C187" s="240"/>
      <c r="D187" s="241"/>
      <c r="E187" s="241"/>
      <c r="F187" s="241"/>
      <c r="G187" s="241"/>
      <c r="H187" s="241"/>
      <c r="I187" s="277"/>
      <c r="J187" s="278"/>
      <c r="K187" s="278"/>
      <c r="L187" s="278"/>
      <c r="M187" s="278"/>
      <c r="N187" s="278"/>
      <c r="O187" s="278"/>
      <c r="P187" s="278"/>
      <c r="Q187" s="278"/>
      <c r="R187" s="278"/>
      <c r="S187" s="278"/>
      <c r="T187" s="278"/>
      <c r="U187" s="278"/>
      <c r="V187" s="241"/>
      <c r="W187" s="273"/>
      <c r="X187" s="273"/>
      <c r="Y187" s="273"/>
      <c r="Z187" s="279"/>
    </row>
    <row r="188" spans="1:27" ht="20.100000000000001" customHeight="1" x14ac:dyDescent="0.15">
      <c r="A188" s="203"/>
      <c r="B188" s="203"/>
      <c r="C188" s="226"/>
      <c r="D188" s="226"/>
      <c r="E188" s="226"/>
      <c r="F188" s="226"/>
      <c r="G188" s="226"/>
      <c r="H188" s="226"/>
      <c r="I188" s="246"/>
      <c r="J188" s="246"/>
      <c r="K188" s="246"/>
      <c r="L188" s="246"/>
      <c r="M188" s="246"/>
      <c r="N188" s="246"/>
      <c r="O188" s="246"/>
      <c r="P188" s="246"/>
      <c r="Q188" s="246"/>
      <c r="R188" s="246"/>
      <c r="S188" s="246"/>
      <c r="T188" s="246"/>
      <c r="U188" s="246"/>
      <c r="V188" s="246"/>
      <c r="W188" s="246"/>
      <c r="X188" s="246"/>
      <c r="Y188" s="272"/>
      <c r="Z188" s="226"/>
      <c r="AA188" s="258"/>
    </row>
    <row r="189" spans="1:27" ht="20.100000000000001" customHeight="1" x14ac:dyDescent="0.15">
      <c r="A189" s="203"/>
      <c r="B189" s="203"/>
      <c r="C189" s="226"/>
      <c r="D189" s="226"/>
      <c r="E189" s="226"/>
      <c r="F189" s="226"/>
      <c r="G189" s="226"/>
      <c r="H189" s="226"/>
      <c r="I189" s="246"/>
      <c r="J189" s="246"/>
      <c r="K189" s="246"/>
      <c r="L189" s="246"/>
      <c r="M189" s="246"/>
      <c r="N189" s="246"/>
      <c r="O189" s="246"/>
      <c r="P189" s="246"/>
      <c r="Q189" s="246"/>
      <c r="R189" s="246"/>
      <c r="S189" s="246"/>
      <c r="T189" s="246"/>
      <c r="U189" s="246"/>
      <c r="V189" s="246"/>
      <c r="W189" s="246"/>
      <c r="X189" s="246"/>
      <c r="Y189" s="272"/>
      <c r="Z189" s="226"/>
      <c r="AA189" s="258"/>
    </row>
    <row r="190" spans="1:27" ht="20.100000000000001" customHeight="1" x14ac:dyDescent="0.15">
      <c r="A190" s="203"/>
      <c r="B190" s="203"/>
      <c r="C190" s="213" t="s">
        <v>212</v>
      </c>
      <c r="D190" s="214"/>
      <c r="E190" s="214"/>
      <c r="F190" s="214"/>
      <c r="G190" s="214"/>
      <c r="H190" s="215"/>
      <c r="I190" s="280"/>
      <c r="J190" s="273"/>
      <c r="K190" s="273"/>
      <c r="L190" s="273"/>
      <c r="M190" s="273"/>
      <c r="N190" s="273"/>
      <c r="O190" s="273"/>
      <c r="P190" s="273"/>
      <c r="Q190" s="273"/>
      <c r="R190" s="273"/>
      <c r="S190" s="273"/>
      <c r="T190" s="273"/>
      <c r="U190" s="273"/>
      <c r="V190" s="273"/>
      <c r="W190" s="273"/>
      <c r="X190" s="273"/>
      <c r="Y190" s="273"/>
      <c r="Z190" s="273"/>
    </row>
    <row r="191" spans="1:27" ht="20.100000000000001" customHeight="1" x14ac:dyDescent="0.15">
      <c r="A191" s="203"/>
      <c r="B191" s="203"/>
      <c r="C191" s="281"/>
      <c r="D191" s="282"/>
      <c r="E191" s="282"/>
      <c r="F191" s="282"/>
      <c r="G191" s="282"/>
      <c r="H191" s="282"/>
      <c r="Z191" s="269"/>
      <c r="AA191" s="237"/>
    </row>
    <row r="192" spans="1:27" ht="20.100000000000001" customHeight="1" x14ac:dyDescent="0.15">
      <c r="A192" s="203"/>
      <c r="B192" s="203"/>
      <c r="C192" s="281"/>
      <c r="D192" s="221">
        <v>1</v>
      </c>
      <c r="E192" s="226" t="s">
        <v>213</v>
      </c>
      <c r="F192" s="282"/>
      <c r="G192" s="282"/>
      <c r="H192" s="282"/>
      <c r="I192" s="41"/>
      <c r="J192" s="42"/>
      <c r="K192" s="42"/>
      <c r="L192" s="42"/>
      <c r="M192" s="42"/>
      <c r="N192" s="201" t="s">
        <v>154</v>
      </c>
      <c r="Z192" s="269"/>
    </row>
    <row r="193" spans="1:26" ht="20.100000000000001" customHeight="1" x14ac:dyDescent="0.15">
      <c r="A193" s="203"/>
      <c r="B193" s="203"/>
      <c r="C193" s="281"/>
      <c r="D193" s="282"/>
      <c r="E193" s="282"/>
      <c r="F193" s="282"/>
      <c r="G193" s="282"/>
      <c r="H193" s="282"/>
      <c r="Z193" s="269"/>
    </row>
    <row r="194" spans="1:26" ht="20.100000000000001" customHeight="1" x14ac:dyDescent="0.15">
      <c r="A194" s="283"/>
      <c r="B194" s="203"/>
      <c r="C194" s="216"/>
      <c r="D194" s="221">
        <v>2</v>
      </c>
      <c r="E194" s="201" t="s">
        <v>170</v>
      </c>
      <c r="I194" s="34"/>
      <c r="J194" s="72"/>
      <c r="K194" s="72"/>
      <c r="L194" s="72"/>
      <c r="M194" s="72"/>
      <c r="N194" s="284"/>
      <c r="O194" s="284"/>
      <c r="P194" s="284"/>
      <c r="Q194" s="284"/>
      <c r="R194" s="284"/>
      <c r="S194" s="284"/>
      <c r="T194" s="284"/>
      <c r="U194" s="284"/>
      <c r="V194" s="226"/>
      <c r="W194" s="226"/>
      <c r="Z194" s="269"/>
    </row>
    <row r="195" spans="1:26" ht="30" customHeight="1" x14ac:dyDescent="0.15">
      <c r="A195" s="283"/>
      <c r="B195" s="203"/>
      <c r="C195" s="216"/>
      <c r="D195" s="285"/>
      <c r="E195" s="286" t="s">
        <v>171</v>
      </c>
      <c r="F195" s="286"/>
      <c r="G195" s="286"/>
      <c r="H195" s="284"/>
      <c r="I195" s="287"/>
      <c r="J195" s="249"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95" s="249"/>
      <c r="L195" s="249"/>
      <c r="M195" s="249"/>
      <c r="N195" s="249"/>
      <c r="O195" s="249"/>
      <c r="P195" s="249"/>
      <c r="Q195" s="249"/>
      <c r="R195" s="249"/>
      <c r="S195" s="249"/>
      <c r="T195" s="249"/>
      <c r="U195" s="249"/>
      <c r="V195" s="249"/>
      <c r="W195" s="249"/>
      <c r="X195" s="249"/>
      <c r="Y195" s="249"/>
      <c r="Z195" s="269"/>
    </row>
    <row r="196" spans="1:26" ht="20.100000000000001" customHeight="1" x14ac:dyDescent="0.15">
      <c r="A196" s="283"/>
      <c r="B196" s="203"/>
      <c r="C196" s="216"/>
      <c r="D196" s="221">
        <v>3</v>
      </c>
      <c r="E196" s="201" t="s">
        <v>48</v>
      </c>
      <c r="I196" s="33"/>
      <c r="J196" s="72"/>
      <c r="K196" s="72"/>
      <c r="L196" s="72"/>
      <c r="M196" s="72"/>
      <c r="N196" s="284"/>
      <c r="O196" s="284"/>
      <c r="P196" s="257"/>
      <c r="Q196" s="284"/>
      <c r="R196" s="284"/>
      <c r="S196" s="284"/>
      <c r="T196" s="284"/>
      <c r="U196" s="284"/>
      <c r="V196" s="226"/>
      <c r="W196" s="226"/>
      <c r="Z196" s="269"/>
    </row>
    <row r="197" spans="1:26" ht="20.100000000000001" customHeight="1" x14ac:dyDescent="0.15">
      <c r="A197" s="283"/>
      <c r="B197" s="203"/>
      <c r="C197" s="216"/>
      <c r="D197" s="285"/>
      <c r="E197" s="286"/>
      <c r="F197" s="286"/>
      <c r="G197" s="286"/>
      <c r="H197" s="284"/>
      <c r="I197" s="287"/>
      <c r="J197" s="228" t="s">
        <v>202</v>
      </c>
      <c r="K197" s="228"/>
      <c r="L197" s="228"/>
      <c r="M197" s="228"/>
      <c r="N197" s="228"/>
      <c r="O197" s="228"/>
      <c r="P197" s="228"/>
      <c r="Q197" s="228"/>
      <c r="R197" s="228"/>
      <c r="S197" s="228"/>
      <c r="T197" s="228"/>
      <c r="U197" s="228"/>
      <c r="V197" s="228"/>
      <c r="W197" s="228"/>
      <c r="X197" s="228"/>
      <c r="Y197" s="228"/>
      <c r="Z197" s="269"/>
    </row>
    <row r="198" spans="1:26" ht="20.100000000000001" customHeight="1" x14ac:dyDescent="0.15">
      <c r="A198" s="203"/>
      <c r="B198" s="203"/>
      <c r="C198" s="220"/>
      <c r="D198" s="221">
        <v>4</v>
      </c>
      <c r="E198" s="226" t="s">
        <v>21</v>
      </c>
      <c r="F198" s="226"/>
      <c r="P198" s="288"/>
      <c r="Q198" s="289"/>
      <c r="R198" s="289"/>
      <c r="S198" s="289"/>
      <c r="T198" s="289"/>
      <c r="U198" s="289"/>
      <c r="V198" s="289"/>
      <c r="W198" s="289"/>
      <c r="X198" s="289"/>
      <c r="Y198" s="289"/>
      <c r="Z198" s="225"/>
    </row>
    <row r="199" spans="1:26" ht="45" customHeight="1" x14ac:dyDescent="0.15">
      <c r="A199" s="203"/>
      <c r="B199" s="203"/>
      <c r="C199" s="220"/>
      <c r="D199" s="221"/>
      <c r="E199" s="290" t="s">
        <v>95</v>
      </c>
      <c r="F199" s="290"/>
      <c r="G199" s="290"/>
      <c r="H199" s="290"/>
      <c r="I199" s="290"/>
      <c r="J199" s="290"/>
      <c r="K199" s="290"/>
      <c r="L199" s="290"/>
      <c r="M199" s="290"/>
      <c r="N199" s="290"/>
      <c r="O199" s="290"/>
      <c r="P199" s="290"/>
      <c r="Q199" s="290"/>
      <c r="R199" s="290"/>
      <c r="S199" s="290"/>
      <c r="T199" s="290"/>
      <c r="U199" s="290"/>
      <c r="V199" s="290"/>
      <c r="W199" s="290"/>
      <c r="X199" s="290"/>
      <c r="Y199" s="290"/>
      <c r="Z199" s="225"/>
    </row>
    <row r="200" spans="1:26" ht="20.100000000000001" customHeight="1" x14ac:dyDescent="0.15">
      <c r="A200" s="203">
        <f>IFERROR(IF(COUNTIF($K201:$K204,"○")&gt;1,1001,0),3)</f>
        <v>0</v>
      </c>
      <c r="B200" s="608"/>
      <c r="C200" s="220"/>
      <c r="D200" s="221"/>
      <c r="E200" s="291" t="s">
        <v>22</v>
      </c>
      <c r="F200" s="292"/>
      <c r="G200" s="292"/>
      <c r="H200" s="292"/>
      <c r="I200" s="292"/>
      <c r="J200" s="293"/>
      <c r="K200" s="294" t="s">
        <v>38</v>
      </c>
      <c r="L200" s="295"/>
      <c r="M200" s="296"/>
      <c r="N200" s="297" t="s">
        <v>23</v>
      </c>
      <c r="O200" s="298"/>
      <c r="P200" s="298"/>
      <c r="Q200" s="298"/>
      <c r="R200" s="298"/>
      <c r="S200" s="298"/>
      <c r="T200" s="298"/>
      <c r="U200" s="298"/>
      <c r="V200" s="299"/>
      <c r="W200" s="300" t="s">
        <v>269</v>
      </c>
      <c r="X200" s="301"/>
      <c r="Y200" s="302"/>
      <c r="Z200" s="225"/>
    </row>
    <row r="201" spans="1:26" ht="20.100000000000001" customHeight="1" x14ac:dyDescent="0.15">
      <c r="A201" s="203"/>
      <c r="B201" s="203"/>
      <c r="C201" s="220"/>
      <c r="D201" s="303"/>
      <c r="E201" s="304" t="s">
        <v>39</v>
      </c>
      <c r="F201" s="305"/>
      <c r="G201" s="305"/>
      <c r="H201" s="305"/>
      <c r="I201" s="305"/>
      <c r="J201" s="306"/>
      <c r="K201" s="73"/>
      <c r="L201" s="74"/>
      <c r="M201" s="75"/>
      <c r="N201" s="307"/>
      <c r="O201" s="308"/>
      <c r="P201" s="308"/>
      <c r="Q201" s="308"/>
      <c r="R201" s="308"/>
      <c r="S201" s="308"/>
      <c r="T201" s="308"/>
      <c r="U201" s="308"/>
      <c r="V201" s="309"/>
      <c r="W201" s="310"/>
      <c r="X201" s="311"/>
      <c r="Y201" s="312"/>
      <c r="Z201" s="225"/>
    </row>
    <row r="202" spans="1:26" ht="20.100000000000001" customHeight="1" x14ac:dyDescent="0.15">
      <c r="A202" s="203">
        <f>IFERROR(IF(AND($K202="○",TRIM($N202)=""),1001,0),3)</f>
        <v>0</v>
      </c>
      <c r="B202" s="203"/>
      <c r="C202" s="220"/>
      <c r="D202" s="303"/>
      <c r="E202" s="313" t="s">
        <v>40</v>
      </c>
      <c r="F202" s="314"/>
      <c r="G202" s="314"/>
      <c r="H202" s="314"/>
      <c r="I202" s="314"/>
      <c r="J202" s="315"/>
      <c r="K202" s="76"/>
      <c r="L202" s="77"/>
      <c r="M202" s="78"/>
      <c r="N202" s="79"/>
      <c r="O202" s="80"/>
      <c r="P202" s="80"/>
      <c r="Q202" s="80"/>
      <c r="R202" s="80"/>
      <c r="S202" s="80"/>
      <c r="T202" s="80"/>
      <c r="U202" s="80"/>
      <c r="V202" s="81"/>
      <c r="W202" s="316"/>
      <c r="X202" s="317"/>
      <c r="Y202" s="318"/>
      <c r="Z202" s="225"/>
    </row>
    <row r="203" spans="1:26" ht="20.100000000000001" customHeight="1" x14ac:dyDescent="0.15">
      <c r="A203" s="203">
        <f>IFERROR(IF(AND($K203="○",TRIM($N203)=""),1001,0),3)</f>
        <v>0</v>
      </c>
      <c r="B203" s="203"/>
      <c r="C203" s="220"/>
      <c r="D203" s="303"/>
      <c r="E203" s="313" t="s">
        <v>41</v>
      </c>
      <c r="F203" s="314"/>
      <c r="G203" s="314"/>
      <c r="H203" s="314"/>
      <c r="I203" s="314"/>
      <c r="J203" s="315"/>
      <c r="K203" s="76"/>
      <c r="L203" s="77"/>
      <c r="M203" s="78"/>
      <c r="N203" s="79"/>
      <c r="O203" s="80"/>
      <c r="P203" s="80"/>
      <c r="Q203" s="80"/>
      <c r="R203" s="80"/>
      <c r="S203" s="80"/>
      <c r="T203" s="80"/>
      <c r="U203" s="80"/>
      <c r="V203" s="81"/>
      <c r="W203" s="319">
        <v>100</v>
      </c>
      <c r="X203" s="320"/>
      <c r="Y203" s="321" t="s">
        <v>51</v>
      </c>
      <c r="Z203" s="225"/>
    </row>
    <row r="204" spans="1:26" ht="20.100000000000001" customHeight="1" x14ac:dyDescent="0.15">
      <c r="A204" s="203">
        <f>IFERROR(IF(AND($K204="○",OR(TRIM($N204)="",TRIM($W204)="")),1001,0),3)</f>
        <v>0</v>
      </c>
      <c r="B204" s="203"/>
      <c r="C204" s="220"/>
      <c r="D204" s="303"/>
      <c r="E204" s="322" t="s">
        <v>42</v>
      </c>
      <c r="F204" s="323"/>
      <c r="G204" s="323"/>
      <c r="H204" s="323"/>
      <c r="I204" s="323"/>
      <c r="J204" s="324"/>
      <c r="K204" s="82"/>
      <c r="L204" s="83"/>
      <c r="M204" s="84"/>
      <c r="N204" s="79"/>
      <c r="O204" s="80"/>
      <c r="P204" s="88"/>
      <c r="Q204" s="80"/>
      <c r="R204" s="80"/>
      <c r="S204" s="80"/>
      <c r="T204" s="80"/>
      <c r="U204" s="80"/>
      <c r="V204" s="81"/>
      <c r="W204" s="89"/>
      <c r="X204" s="90"/>
      <c r="Y204" s="325" t="s">
        <v>51</v>
      </c>
      <c r="Z204" s="225"/>
    </row>
    <row r="205" spans="1:26" ht="20.100000000000001" customHeight="1" x14ac:dyDescent="0.15">
      <c r="A205" s="203"/>
      <c r="B205" s="203"/>
      <c r="C205" s="220"/>
      <c r="D205" s="303"/>
      <c r="E205" s="326"/>
      <c r="F205" s="327"/>
      <c r="G205" s="327"/>
      <c r="H205" s="327"/>
      <c r="I205" s="327"/>
      <c r="J205" s="328"/>
      <c r="K205" s="85"/>
      <c r="L205" s="86"/>
      <c r="M205" s="87"/>
      <c r="N205" s="91"/>
      <c r="O205" s="92"/>
      <c r="P205" s="93"/>
      <c r="Q205" s="92"/>
      <c r="R205" s="92"/>
      <c r="S205" s="92"/>
      <c r="T205" s="92"/>
      <c r="U205" s="92"/>
      <c r="V205" s="94"/>
      <c r="W205" s="95"/>
      <c r="X205" s="96"/>
      <c r="Y205" s="329" t="s">
        <v>51</v>
      </c>
      <c r="Z205" s="225"/>
    </row>
    <row r="206" spans="1:26" ht="20.100000000000001" customHeight="1" x14ac:dyDescent="0.15">
      <c r="A206" s="203"/>
      <c r="B206" s="203"/>
      <c r="C206" s="220"/>
      <c r="D206" s="221"/>
      <c r="E206" s="330"/>
      <c r="F206" s="330"/>
      <c r="G206" s="330"/>
      <c r="H206" s="330"/>
      <c r="I206" s="330"/>
      <c r="J206" s="330"/>
      <c r="K206" s="227"/>
      <c r="L206" s="227"/>
      <c r="M206" s="227"/>
      <c r="N206" s="227"/>
      <c r="O206" s="227"/>
      <c r="P206" s="227"/>
      <c r="Q206" s="227"/>
      <c r="R206" s="227"/>
      <c r="S206" s="227"/>
      <c r="T206" s="227"/>
      <c r="U206" s="227"/>
      <c r="V206" s="227"/>
      <c r="W206" s="227"/>
      <c r="X206" s="227"/>
      <c r="Y206" s="227"/>
      <c r="Z206" s="225"/>
    </row>
    <row r="207" spans="1:26" ht="20.100000000000001" customHeight="1" x14ac:dyDescent="0.15">
      <c r="A207" s="203">
        <f>IFERROR(IF(TRIM($I207)="",1001,0),3)</f>
        <v>1001</v>
      </c>
      <c r="B207" s="203"/>
      <c r="C207" s="220"/>
      <c r="D207" s="221">
        <v>5</v>
      </c>
      <c r="E207" s="201" t="s">
        <v>28</v>
      </c>
      <c r="I207" s="97"/>
      <c r="J207" s="97"/>
      <c r="K207" s="97"/>
      <c r="L207" s="97"/>
      <c r="M207" s="97"/>
      <c r="N207" s="226" t="s">
        <v>49</v>
      </c>
      <c r="O207" s="226"/>
      <c r="P207" s="226"/>
      <c r="Q207" s="226"/>
      <c r="R207" s="226"/>
      <c r="S207" s="226"/>
      <c r="T207" s="226"/>
      <c r="U207" s="226"/>
      <c r="V207" s="226"/>
      <c r="W207" s="226"/>
      <c r="X207" s="226"/>
      <c r="Y207" s="226"/>
      <c r="Z207" s="225"/>
    </row>
    <row r="208" spans="1:26" ht="50.1" customHeight="1" x14ac:dyDescent="0.15">
      <c r="A208" s="203"/>
      <c r="B208" s="203"/>
      <c r="C208" s="229"/>
      <c r="D208" s="226"/>
      <c r="E208" s="226"/>
      <c r="F208" s="226"/>
      <c r="G208" s="226"/>
      <c r="H208" s="226"/>
      <c r="I208" s="223"/>
      <c r="J208" s="249" t="s">
        <v>166</v>
      </c>
      <c r="K208" s="331"/>
      <c r="L208" s="331"/>
      <c r="M208" s="331"/>
      <c r="N208" s="331"/>
      <c r="O208" s="331"/>
      <c r="P208" s="331"/>
      <c r="Q208" s="331"/>
      <c r="R208" s="331"/>
      <c r="S208" s="331"/>
      <c r="T208" s="331"/>
      <c r="U208" s="331"/>
      <c r="V208" s="331"/>
      <c r="W208" s="331"/>
      <c r="X208" s="331"/>
      <c r="Y208" s="331"/>
      <c r="Z208" s="225"/>
    </row>
    <row r="209" spans="1:27" ht="20.100000000000001" customHeight="1" x14ac:dyDescent="0.15">
      <c r="A209" s="203"/>
      <c r="B209" s="203"/>
      <c r="C209" s="220"/>
      <c r="D209" s="221">
        <v>6</v>
      </c>
      <c r="E209" s="201" t="s">
        <v>50</v>
      </c>
      <c r="I209" s="34"/>
      <c r="J209" s="35"/>
      <c r="K209" s="35"/>
      <c r="L209" s="35"/>
      <c r="M209" s="35"/>
      <c r="N209" s="226"/>
      <c r="O209" s="226"/>
      <c r="P209" s="226"/>
      <c r="Q209" s="226"/>
      <c r="R209" s="226"/>
      <c r="S209" s="226"/>
      <c r="T209" s="226"/>
      <c r="U209" s="226"/>
      <c r="V209" s="226"/>
      <c r="W209" s="226"/>
      <c r="X209" s="226"/>
      <c r="Y209" s="226"/>
      <c r="Z209" s="225"/>
    </row>
    <row r="210" spans="1:27" ht="20.100000000000001" customHeight="1" x14ac:dyDescent="0.15">
      <c r="A210" s="203"/>
      <c r="B210" s="203"/>
      <c r="C210" s="229"/>
      <c r="D210" s="226"/>
      <c r="E210" s="226"/>
      <c r="F210" s="226"/>
      <c r="G210" s="226"/>
      <c r="H210" s="226"/>
      <c r="I210" s="223"/>
      <c r="J210" s="228" t="str">
        <f>日付例&amp;"　年月日を入力してください。個人の場合や設立日が1900/3/31以前の場合は、入力不要です。"</f>
        <v>例)2024/4/1、R6/4/1　年月日を入力してください。個人の場合や設立日が1900/3/31以前の場合は、入力不要です。</v>
      </c>
      <c r="K210" s="227"/>
      <c r="L210" s="227"/>
      <c r="M210" s="227"/>
      <c r="N210" s="227"/>
      <c r="O210" s="227"/>
      <c r="P210" s="227"/>
      <c r="Q210" s="227"/>
      <c r="R210" s="227"/>
      <c r="S210" s="227"/>
      <c r="T210" s="227"/>
      <c r="U210" s="227"/>
      <c r="V210" s="227"/>
      <c r="W210" s="227"/>
      <c r="X210" s="227"/>
      <c r="Y210" s="227"/>
      <c r="Z210" s="225"/>
    </row>
    <row r="211" spans="1:27" ht="20.100000000000001" customHeight="1" x14ac:dyDescent="0.15">
      <c r="A211" s="203"/>
      <c r="B211" s="203"/>
      <c r="C211" s="220"/>
      <c r="D211" s="221">
        <v>7</v>
      </c>
      <c r="E211" s="201" t="s">
        <v>96</v>
      </c>
      <c r="F211" s="226"/>
      <c r="G211" s="226"/>
      <c r="H211" s="226"/>
      <c r="I211" s="34"/>
      <c r="J211" s="35"/>
      <c r="K211" s="35"/>
      <c r="L211" s="35"/>
      <c r="M211" s="35"/>
      <c r="N211" s="289"/>
      <c r="O211" s="289"/>
      <c r="P211" s="289"/>
      <c r="Q211" s="289"/>
      <c r="R211" s="289"/>
      <c r="S211" s="289"/>
      <c r="T211" s="289"/>
      <c r="U211" s="289"/>
      <c r="V211" s="289"/>
      <c r="W211" s="289"/>
      <c r="X211" s="289"/>
      <c r="Y211" s="289"/>
      <c r="Z211" s="332"/>
      <c r="AA211" s="229"/>
    </row>
    <row r="212" spans="1:27" ht="20.100000000000001" customHeight="1" x14ac:dyDescent="0.15">
      <c r="A212" s="203"/>
      <c r="B212" s="203"/>
      <c r="C212" s="220"/>
      <c r="D212" s="221"/>
      <c r="E212" s="226"/>
      <c r="F212" s="226"/>
      <c r="G212" s="226"/>
      <c r="H212" s="226"/>
      <c r="I212" s="223"/>
      <c r="J212" s="228" t="str">
        <f>日付例&amp;"　年月日を入力してください。創業日が1900/3/31以前の場合は、入力不要です。"</f>
        <v>例)2024/4/1、R6/4/1　年月日を入力してください。創業日が1900/3/31以前の場合は、入力不要です。</v>
      </c>
      <c r="K212" s="227"/>
      <c r="L212" s="227"/>
      <c r="M212" s="227"/>
      <c r="N212" s="333"/>
      <c r="O212" s="228"/>
      <c r="P212" s="236"/>
      <c r="Q212" s="228"/>
      <c r="R212" s="228"/>
      <c r="S212" s="228"/>
      <c r="T212" s="228"/>
      <c r="U212" s="228"/>
      <c r="V212" s="228"/>
      <c r="W212" s="228"/>
      <c r="X212" s="228"/>
      <c r="Y212" s="228"/>
      <c r="Z212" s="239"/>
      <c r="AA212" s="229"/>
    </row>
    <row r="213" spans="1:27" ht="20.100000000000001" customHeight="1" x14ac:dyDescent="0.15">
      <c r="A213" s="203"/>
      <c r="B213" s="203"/>
      <c r="C213" s="220"/>
      <c r="D213" s="221">
        <v>8</v>
      </c>
      <c r="E213" s="226" t="s">
        <v>24</v>
      </c>
      <c r="F213" s="226"/>
      <c r="G213" s="226"/>
      <c r="H213" s="226"/>
      <c r="I213" s="34"/>
      <c r="J213" s="72"/>
      <c r="K213" s="72"/>
      <c r="L213" s="72"/>
      <c r="M213" s="72"/>
      <c r="N213" s="334" t="s">
        <v>25</v>
      </c>
      <c r="O213" s="34"/>
      <c r="P213" s="34"/>
      <c r="Q213" s="335" t="s">
        <v>26</v>
      </c>
      <c r="R213" s="289"/>
      <c r="S213" s="289"/>
      <c r="T213" s="289"/>
      <c r="U213" s="289"/>
      <c r="V213" s="289"/>
      <c r="W213" s="289"/>
      <c r="X213" s="289"/>
      <c r="Y213" s="289"/>
      <c r="Z213" s="332"/>
      <c r="AA213" s="229"/>
    </row>
    <row r="214" spans="1:27" ht="20.100000000000001" customHeight="1" x14ac:dyDescent="0.15">
      <c r="A214" s="203"/>
      <c r="B214" s="203"/>
      <c r="C214" s="220"/>
      <c r="D214" s="221"/>
      <c r="E214" s="330" t="s">
        <v>27</v>
      </c>
      <c r="F214" s="226"/>
      <c r="G214" s="226"/>
      <c r="H214" s="226"/>
      <c r="I214" s="336"/>
      <c r="J214" s="228" t="str">
        <f>日付例&amp;"　年月日を入力してください。"</f>
        <v>例)2024/4/1、R6/4/1　年月日を入力してください。</v>
      </c>
      <c r="K214" s="228"/>
      <c r="L214" s="228"/>
      <c r="M214" s="236"/>
      <c r="N214" s="333"/>
      <c r="O214" s="228"/>
      <c r="P214" s="236"/>
      <c r="Q214" s="228"/>
      <c r="R214" s="228"/>
      <c r="S214" s="228"/>
      <c r="T214" s="228"/>
      <c r="U214" s="228"/>
      <c r="V214" s="228"/>
      <c r="W214" s="228"/>
      <c r="X214" s="228"/>
      <c r="Y214" s="228"/>
      <c r="Z214" s="239"/>
      <c r="AA214" s="229"/>
    </row>
    <row r="215" spans="1:27" ht="20.100000000000001" customHeight="1" x14ac:dyDescent="0.15">
      <c r="A215" s="203"/>
      <c r="B215" s="203"/>
      <c r="C215" s="220"/>
      <c r="D215" s="221">
        <v>9</v>
      </c>
      <c r="E215" s="337" t="s">
        <v>163</v>
      </c>
      <c r="F215" s="226"/>
      <c r="G215" s="226"/>
      <c r="H215" s="226"/>
      <c r="I215" s="34"/>
      <c r="J215" s="72"/>
      <c r="K215" s="72"/>
      <c r="L215" s="72"/>
      <c r="M215" s="72"/>
      <c r="N215" s="338"/>
      <c r="O215" s="289"/>
      <c r="P215" s="288"/>
      <c r="Q215" s="289"/>
      <c r="R215" s="289"/>
      <c r="S215" s="289"/>
      <c r="T215" s="289"/>
      <c r="U215" s="289"/>
      <c r="V215" s="289"/>
      <c r="W215" s="289"/>
      <c r="X215" s="289"/>
      <c r="Y215" s="289"/>
      <c r="Z215" s="332"/>
      <c r="AA215" s="229"/>
    </row>
    <row r="216" spans="1:27" ht="20.100000000000001" customHeight="1" x14ac:dyDescent="0.15">
      <c r="A216" s="203"/>
      <c r="B216" s="203"/>
      <c r="C216" s="220"/>
      <c r="D216" s="221"/>
      <c r="E216" s="330" t="s">
        <v>97</v>
      </c>
      <c r="F216" s="226"/>
      <c r="G216" s="226"/>
      <c r="H216" s="226"/>
      <c r="I216" s="339"/>
      <c r="J216" s="228" t="str">
        <f>日付例&amp;"　年月日を入力してください。"</f>
        <v>例)2024/4/1、R6/4/1　年月日を入力してください。</v>
      </c>
      <c r="K216" s="228"/>
      <c r="L216" s="228"/>
      <c r="M216" s="236"/>
      <c r="N216" s="333"/>
      <c r="O216" s="228"/>
      <c r="P216" s="236"/>
      <c r="Q216" s="228"/>
      <c r="R216" s="228"/>
      <c r="S216" s="228"/>
      <c r="T216" s="228"/>
      <c r="U216" s="228"/>
      <c r="V216" s="228"/>
      <c r="W216" s="228"/>
      <c r="X216" s="228"/>
      <c r="Y216" s="228"/>
      <c r="Z216" s="239"/>
      <c r="AA216" s="229"/>
    </row>
    <row r="217" spans="1:27" ht="20.100000000000001" customHeight="1" x14ac:dyDescent="0.15">
      <c r="A217" s="203"/>
      <c r="B217" s="203"/>
      <c r="C217" s="220"/>
      <c r="D217" s="221">
        <v>10</v>
      </c>
      <c r="E217" s="201" t="s">
        <v>194</v>
      </c>
      <c r="I217" s="284"/>
      <c r="J217" s="284"/>
      <c r="K217" s="284"/>
      <c r="L217" s="284"/>
      <c r="M217" s="226"/>
      <c r="N217" s="226"/>
      <c r="O217" s="226"/>
      <c r="P217" s="226"/>
      <c r="Q217" s="226"/>
      <c r="R217" s="226"/>
      <c r="S217" s="226"/>
      <c r="T217" s="226"/>
      <c r="U217" s="226"/>
      <c r="V217" s="226"/>
      <c r="W217" s="226"/>
      <c r="X217" s="226"/>
      <c r="Z217" s="269"/>
    </row>
    <row r="218" spans="1:27" ht="20.100000000000001" customHeight="1" x14ac:dyDescent="0.15">
      <c r="A218" s="203">
        <f>IFERROR(IF(TRIM($I218)="",1001,0),3)</f>
        <v>1001</v>
      </c>
      <c r="B218" s="203"/>
      <c r="C218" s="220"/>
      <c r="E218" s="340" t="s">
        <v>147</v>
      </c>
      <c r="F218" s="341"/>
      <c r="G218" s="341"/>
      <c r="H218" s="342"/>
      <c r="I218" s="50"/>
      <c r="J218" s="98"/>
      <c r="K218" s="98"/>
      <c r="L218" s="98"/>
      <c r="M218" s="99"/>
      <c r="Y218" s="226"/>
      <c r="Z218" s="269"/>
    </row>
    <row r="219" spans="1:27" ht="20.100000000000001" customHeight="1" x14ac:dyDescent="0.15">
      <c r="A219" s="203">
        <f>IFERROR(IF(TRIM($I219)="",1001,0),3)</f>
        <v>1001</v>
      </c>
      <c r="B219" s="203"/>
      <c r="C219" s="220"/>
      <c r="D219" s="221"/>
      <c r="E219" s="343" t="s">
        <v>148</v>
      </c>
      <c r="F219" s="344"/>
      <c r="G219" s="344"/>
      <c r="H219" s="345"/>
      <c r="I219" s="47"/>
      <c r="J219" s="100"/>
      <c r="K219" s="100"/>
      <c r="L219" s="100"/>
      <c r="M219" s="101"/>
      <c r="Y219" s="226"/>
      <c r="Z219" s="269"/>
    </row>
    <row r="220" spans="1:27" ht="20.100000000000001" customHeight="1" x14ac:dyDescent="0.15">
      <c r="A220" s="203">
        <f>IFERROR(IF(TRIM($I220)="",1001,0),3)</f>
        <v>1001</v>
      </c>
      <c r="B220" s="203"/>
      <c r="C220" s="220"/>
      <c r="D220" s="221"/>
      <c r="E220" s="346" t="s">
        <v>149</v>
      </c>
      <c r="F220" s="347"/>
      <c r="G220" s="347"/>
      <c r="H220" s="348"/>
      <c r="I220" s="47"/>
      <c r="J220" s="100"/>
      <c r="K220" s="100"/>
      <c r="L220" s="100"/>
      <c r="M220" s="101"/>
      <c r="Y220" s="226"/>
      <c r="Z220" s="269"/>
    </row>
    <row r="221" spans="1:27" ht="20.100000000000001" customHeight="1" x14ac:dyDescent="0.15">
      <c r="A221" s="203"/>
      <c r="B221" s="203"/>
      <c r="C221" s="220"/>
      <c r="D221" s="221"/>
      <c r="E221" s="343" t="s">
        <v>150</v>
      </c>
      <c r="F221" s="344"/>
      <c r="G221" s="344"/>
      <c r="H221" s="345"/>
      <c r="I221" s="349">
        <f>I218+I219+I220</f>
        <v>0</v>
      </c>
      <c r="J221" s="350"/>
      <c r="K221" s="350"/>
      <c r="L221" s="350"/>
      <c r="M221" s="351"/>
      <c r="Y221" s="226"/>
      <c r="Z221" s="269"/>
    </row>
    <row r="222" spans="1:27" ht="20.100000000000001" customHeight="1" x14ac:dyDescent="0.15">
      <c r="A222" s="203">
        <f>IFERROR(IF(TRIM($I222)="",1001,0),3)</f>
        <v>1001</v>
      </c>
      <c r="B222" s="203"/>
      <c r="C222" s="220"/>
      <c r="D222" s="221"/>
      <c r="E222" s="352" t="s">
        <v>151</v>
      </c>
      <c r="F222" s="353"/>
      <c r="G222" s="353"/>
      <c r="H222" s="354"/>
      <c r="I222" s="64"/>
      <c r="J222" s="65"/>
      <c r="K222" s="65"/>
      <c r="L222" s="65"/>
      <c r="M222" s="66"/>
      <c r="Y222" s="226"/>
      <c r="Z222" s="269"/>
    </row>
    <row r="223" spans="1:27" ht="20.100000000000001" customHeight="1" x14ac:dyDescent="0.15">
      <c r="A223" s="203"/>
      <c r="B223" s="203"/>
      <c r="C223" s="220"/>
      <c r="D223" s="221"/>
      <c r="E223" s="355"/>
      <c r="F223" s="356"/>
      <c r="G223" s="338"/>
      <c r="H223" s="338"/>
      <c r="I223" s="357"/>
      <c r="J223" s="338"/>
      <c r="K223" s="338"/>
      <c r="Y223" s="226"/>
      <c r="Z223" s="269"/>
    </row>
    <row r="224" spans="1:27" ht="20.100000000000001" customHeight="1" x14ac:dyDescent="0.15">
      <c r="A224" s="203"/>
      <c r="B224" s="203"/>
      <c r="C224" s="220"/>
      <c r="D224" s="221">
        <v>11</v>
      </c>
      <c r="E224" s="201" t="s">
        <v>44</v>
      </c>
      <c r="I224" s="33"/>
      <c r="J224" s="35"/>
      <c r="K224" s="35"/>
      <c r="L224" s="35"/>
      <c r="M224" s="35"/>
      <c r="N224" s="226"/>
      <c r="O224" s="226"/>
      <c r="P224" s="226"/>
      <c r="Q224" s="226"/>
      <c r="R224" s="226"/>
      <c r="S224" s="226"/>
      <c r="T224" s="226"/>
      <c r="U224" s="226"/>
      <c r="V224" s="226"/>
      <c r="W224" s="226"/>
      <c r="X224" s="226"/>
      <c r="Y224" s="226"/>
      <c r="Z224" s="225"/>
    </row>
    <row r="225" spans="1:27" ht="60" customHeight="1" x14ac:dyDescent="0.15">
      <c r="A225" s="203"/>
      <c r="B225" s="203"/>
      <c r="C225" s="229"/>
      <c r="D225" s="226"/>
      <c r="E225" s="226"/>
      <c r="F225" s="226"/>
      <c r="G225" s="226"/>
      <c r="H225" s="226"/>
      <c r="I225" s="223"/>
      <c r="J225" s="358" t="s">
        <v>167</v>
      </c>
      <c r="K225" s="358"/>
      <c r="L225" s="358"/>
      <c r="M225" s="358"/>
      <c r="N225" s="358"/>
      <c r="O225" s="358"/>
      <c r="P225" s="358"/>
      <c r="Q225" s="358"/>
      <c r="R225" s="358"/>
      <c r="S225" s="358"/>
      <c r="T225" s="358"/>
      <c r="U225" s="358"/>
      <c r="V225" s="358"/>
      <c r="W225" s="358"/>
      <c r="X225" s="358"/>
      <c r="Y225" s="358"/>
      <c r="Z225" s="225"/>
    </row>
    <row r="226" spans="1:27" ht="20.100000000000001" customHeight="1" x14ac:dyDescent="0.15">
      <c r="A226" s="203"/>
      <c r="B226" s="203"/>
      <c r="C226" s="216"/>
      <c r="D226" s="221">
        <v>12</v>
      </c>
      <c r="E226" s="226" t="s">
        <v>15</v>
      </c>
      <c r="F226" s="217"/>
      <c r="G226" s="217"/>
      <c r="H226" s="217"/>
      <c r="I226" s="226"/>
      <c r="J226" s="226"/>
      <c r="K226" s="226"/>
      <c r="L226" s="226"/>
      <c r="M226" s="226"/>
      <c r="N226" s="226"/>
      <c r="O226" s="226"/>
      <c r="P226" s="226"/>
      <c r="Q226" s="226"/>
      <c r="R226" s="226"/>
      <c r="S226" s="226"/>
      <c r="T226" s="226"/>
      <c r="U226" s="226"/>
      <c r="V226" s="226"/>
      <c r="W226" s="226"/>
      <c r="X226" s="226"/>
      <c r="Y226" s="226"/>
      <c r="Z226" s="225"/>
      <c r="AA226" s="229"/>
    </row>
    <row r="227" spans="1:27" ht="20.100000000000001" customHeight="1" x14ac:dyDescent="0.15">
      <c r="A227" s="203"/>
      <c r="B227" s="203"/>
      <c r="C227" s="220"/>
      <c r="D227" s="269"/>
      <c r="E227" s="359" t="s">
        <v>16</v>
      </c>
      <c r="F227" s="360"/>
      <c r="G227" s="360"/>
      <c r="H227" s="361"/>
      <c r="I227" s="362" t="s">
        <v>255</v>
      </c>
      <c r="J227" s="363"/>
      <c r="K227" s="363"/>
      <c r="L227" s="363"/>
      <c r="M227" s="364"/>
      <c r="Z227" s="269"/>
      <c r="AA227" s="229"/>
    </row>
    <row r="228" spans="1:27" ht="20.100000000000001" customHeight="1" x14ac:dyDescent="0.15">
      <c r="A228" s="203"/>
      <c r="B228" s="203"/>
      <c r="C228" s="220"/>
      <c r="D228" s="269"/>
      <c r="E228" s="365" t="s">
        <v>17</v>
      </c>
      <c r="F228" s="366"/>
      <c r="G228" s="366"/>
      <c r="H228" s="367"/>
      <c r="I228" s="50"/>
      <c r="J228" s="51"/>
      <c r="K228" s="51"/>
      <c r="L228" s="51"/>
      <c r="M228" s="52"/>
      <c r="Z228" s="269"/>
      <c r="AA228" s="229"/>
    </row>
    <row r="229" spans="1:27" ht="20.100000000000001" customHeight="1" x14ac:dyDescent="0.15">
      <c r="A229" s="203"/>
      <c r="B229" s="203"/>
      <c r="C229" s="220"/>
      <c r="D229" s="269"/>
      <c r="E229" s="368" t="s">
        <v>18</v>
      </c>
      <c r="F229" s="369"/>
      <c r="G229" s="369"/>
      <c r="H229" s="370"/>
      <c r="I229" s="47"/>
      <c r="J229" s="67"/>
      <c r="K229" s="67"/>
      <c r="L229" s="67"/>
      <c r="M229" s="68"/>
      <c r="Z229" s="269"/>
      <c r="AA229" s="229"/>
    </row>
    <row r="230" spans="1:27" ht="20.100000000000001" customHeight="1" x14ac:dyDescent="0.15">
      <c r="A230" s="203"/>
      <c r="B230" s="203"/>
      <c r="C230" s="220"/>
      <c r="D230" s="269"/>
      <c r="E230" s="368" t="s">
        <v>19</v>
      </c>
      <c r="F230" s="369"/>
      <c r="G230" s="369"/>
      <c r="H230" s="370"/>
      <c r="I230" s="47"/>
      <c r="J230" s="67"/>
      <c r="K230" s="67"/>
      <c r="L230" s="67"/>
      <c r="M230" s="68"/>
      <c r="Z230" s="269"/>
      <c r="AA230" s="229"/>
    </row>
    <row r="231" spans="1:27" ht="20.100000000000001" customHeight="1" thickBot="1" x14ac:dyDescent="0.2">
      <c r="A231" s="203"/>
      <c r="B231" s="203"/>
      <c r="C231" s="220"/>
      <c r="D231" s="269"/>
      <c r="E231" s="371" t="s">
        <v>20</v>
      </c>
      <c r="F231" s="372"/>
      <c r="G231" s="372"/>
      <c r="H231" s="373"/>
      <c r="I231" s="69"/>
      <c r="J231" s="70"/>
      <c r="K231" s="70"/>
      <c r="L231" s="70"/>
      <c r="M231" s="71"/>
      <c r="Z231" s="269"/>
      <c r="AA231" s="229"/>
    </row>
    <row r="232" spans="1:27" ht="20.100000000000001" customHeight="1" thickTop="1" x14ac:dyDescent="0.15">
      <c r="A232" s="203"/>
      <c r="B232" s="203"/>
      <c r="C232" s="220"/>
      <c r="E232" s="374" t="s">
        <v>152</v>
      </c>
      <c r="F232" s="375"/>
      <c r="G232" s="375"/>
      <c r="H232" s="376"/>
      <c r="I232" s="377">
        <f>I228+I230+I231</f>
        <v>0</v>
      </c>
      <c r="J232" s="378"/>
      <c r="K232" s="378"/>
      <c r="L232" s="378"/>
      <c r="M232" s="379"/>
      <c r="Z232" s="269"/>
      <c r="AA232" s="229"/>
    </row>
    <row r="233" spans="1:27" ht="20.100000000000001" customHeight="1" x14ac:dyDescent="0.15">
      <c r="A233" s="203"/>
      <c r="B233" s="203"/>
      <c r="C233" s="220"/>
      <c r="D233" s="221"/>
      <c r="E233" s="226"/>
      <c r="F233" s="226"/>
      <c r="G233" s="226"/>
      <c r="H233" s="226"/>
      <c r="I233" s="289"/>
      <c r="J233" s="289"/>
      <c r="K233" s="289"/>
      <c r="L233" s="338"/>
      <c r="M233" s="338"/>
      <c r="N233" s="338"/>
      <c r="O233" s="289"/>
      <c r="P233" s="289"/>
      <c r="Q233" s="289"/>
      <c r="R233" s="289"/>
      <c r="S233" s="289"/>
      <c r="T233" s="289"/>
      <c r="U233" s="289"/>
      <c r="V233" s="289"/>
      <c r="W233" s="289"/>
      <c r="X233" s="289"/>
      <c r="Y233" s="289"/>
      <c r="Z233" s="332"/>
      <c r="AA233" s="229"/>
    </row>
    <row r="234" spans="1:27" ht="20.100000000000001" customHeight="1" x14ac:dyDescent="0.15">
      <c r="A234" s="203"/>
      <c r="B234" s="203"/>
      <c r="C234" s="220"/>
      <c r="D234" s="221">
        <v>13</v>
      </c>
      <c r="E234" s="226" t="s">
        <v>256</v>
      </c>
      <c r="F234" s="226"/>
      <c r="G234" s="226"/>
      <c r="H234" s="226"/>
      <c r="I234" s="258"/>
      <c r="Z234" s="269"/>
      <c r="AA234" s="229"/>
    </row>
    <row r="235" spans="1:27" ht="20.100000000000001" customHeight="1" x14ac:dyDescent="0.15">
      <c r="A235" s="203"/>
      <c r="B235" s="203"/>
      <c r="C235" s="220"/>
      <c r="E235" s="359" t="s">
        <v>16</v>
      </c>
      <c r="F235" s="360"/>
      <c r="G235" s="360"/>
      <c r="H235" s="361"/>
      <c r="I235" s="362" t="s">
        <v>153</v>
      </c>
      <c r="J235" s="363"/>
      <c r="K235" s="363"/>
      <c r="L235" s="363"/>
      <c r="M235" s="364"/>
      <c r="Z235" s="269"/>
      <c r="AA235" s="229"/>
    </row>
    <row r="236" spans="1:27" ht="20.100000000000001" customHeight="1" x14ac:dyDescent="0.15">
      <c r="A236" s="203"/>
      <c r="B236" s="203"/>
      <c r="C236" s="220"/>
      <c r="D236" s="221"/>
      <c r="E236" s="380" t="s">
        <v>155</v>
      </c>
      <c r="F236" s="381"/>
      <c r="G236" s="381"/>
      <c r="H236" s="382"/>
      <c r="I236" s="50"/>
      <c r="J236" s="51"/>
      <c r="K236" s="51"/>
      <c r="L236" s="51"/>
      <c r="M236" s="52"/>
      <c r="N236" s="201" t="s">
        <v>154</v>
      </c>
      <c r="Z236" s="269"/>
      <c r="AA236" s="229"/>
    </row>
    <row r="237" spans="1:27" ht="20.100000000000001" customHeight="1" thickBot="1" x14ac:dyDescent="0.2">
      <c r="A237" s="203"/>
      <c r="B237" s="203"/>
      <c r="C237" s="220"/>
      <c r="D237" s="221"/>
      <c r="E237" s="383" t="s">
        <v>156</v>
      </c>
      <c r="F237" s="384"/>
      <c r="G237" s="384"/>
      <c r="H237" s="385"/>
      <c r="I237" s="69"/>
      <c r="J237" s="70"/>
      <c r="K237" s="70"/>
      <c r="L237" s="70"/>
      <c r="M237" s="71"/>
      <c r="N237" s="201" t="s">
        <v>154</v>
      </c>
      <c r="Z237" s="269"/>
      <c r="AA237" s="229"/>
    </row>
    <row r="238" spans="1:27" ht="20.100000000000001" customHeight="1" thickTop="1" x14ac:dyDescent="0.15">
      <c r="A238" s="203"/>
      <c r="B238" s="203"/>
      <c r="C238" s="220"/>
      <c r="D238" s="221"/>
      <c r="E238" s="386" t="s">
        <v>257</v>
      </c>
      <c r="F238" s="387"/>
      <c r="G238" s="387"/>
      <c r="H238" s="388"/>
      <c r="I238" s="389" t="str">
        <f>IFERROR(ROUND(I236*100/I237,1),"")</f>
        <v/>
      </c>
      <c r="J238" s="390"/>
      <c r="K238" s="390"/>
      <c r="L238" s="390"/>
      <c r="M238" s="391"/>
      <c r="N238" s="201" t="s">
        <v>51</v>
      </c>
      <c r="Z238" s="269"/>
      <c r="AA238" s="229"/>
    </row>
    <row r="239" spans="1:27" ht="20.100000000000001" customHeight="1" x14ac:dyDescent="0.15">
      <c r="A239" s="203"/>
      <c r="B239" s="203"/>
      <c r="C239" s="220"/>
      <c r="D239" s="221"/>
      <c r="E239" s="289"/>
      <c r="F239" s="289"/>
      <c r="G239" s="289"/>
      <c r="H239" s="289"/>
      <c r="I239" s="289"/>
      <c r="J239" s="289"/>
      <c r="K239" s="289"/>
      <c r="L239" s="289"/>
      <c r="M239" s="289"/>
      <c r="N239" s="289"/>
      <c r="O239" s="289"/>
      <c r="P239" s="289"/>
      <c r="Q239" s="289"/>
      <c r="R239" s="289"/>
      <c r="S239" s="289"/>
      <c r="T239" s="289"/>
      <c r="U239" s="289"/>
      <c r="V239" s="289"/>
      <c r="W239" s="289"/>
      <c r="X239" s="289"/>
      <c r="Y239" s="289"/>
      <c r="Z239" s="332"/>
      <c r="AA239" s="229"/>
    </row>
    <row r="240" spans="1:27" ht="20.100000000000001" customHeight="1" x14ac:dyDescent="0.15">
      <c r="A240" s="203"/>
      <c r="B240" s="203"/>
      <c r="C240" s="240"/>
      <c r="D240" s="241"/>
      <c r="E240" s="241"/>
      <c r="F240" s="241"/>
      <c r="G240" s="241"/>
      <c r="H240" s="241"/>
      <c r="I240" s="241"/>
      <c r="J240" s="242"/>
      <c r="K240" s="242"/>
      <c r="L240" s="242"/>
      <c r="M240" s="265"/>
      <c r="N240" s="242"/>
      <c r="O240" s="242"/>
      <c r="P240" s="265"/>
      <c r="Q240" s="242"/>
      <c r="R240" s="242"/>
      <c r="S240" s="242"/>
      <c r="T240" s="242"/>
      <c r="U240" s="242"/>
      <c r="V240" s="242"/>
      <c r="W240" s="242"/>
      <c r="X240" s="242"/>
      <c r="Y240" s="242"/>
      <c r="Z240" s="392"/>
      <c r="AA240" s="229"/>
    </row>
    <row r="241" spans="1:27" ht="20.100000000000001" customHeight="1" x14ac:dyDescent="0.15">
      <c r="A241" s="203"/>
      <c r="B241" s="203"/>
      <c r="C241" s="226"/>
      <c r="D241" s="226"/>
      <c r="E241" s="226"/>
      <c r="F241" s="226"/>
      <c r="G241" s="226"/>
      <c r="H241" s="226"/>
      <c r="I241" s="246"/>
      <c r="J241" s="246"/>
      <c r="K241" s="246"/>
      <c r="L241" s="246"/>
      <c r="M241" s="246"/>
      <c r="N241" s="246"/>
      <c r="O241" s="246"/>
      <c r="P241" s="246"/>
      <c r="Q241" s="246"/>
      <c r="R241" s="246"/>
      <c r="S241" s="246"/>
      <c r="T241" s="246"/>
      <c r="U241" s="246"/>
      <c r="V241" s="246"/>
      <c r="W241" s="246"/>
      <c r="X241" s="246"/>
      <c r="Y241" s="272"/>
      <c r="Z241" s="226"/>
      <c r="AA241" s="258"/>
    </row>
    <row r="242" spans="1:27" ht="20.100000000000001" customHeight="1" x14ac:dyDescent="0.15">
      <c r="A242" s="203"/>
      <c r="B242" s="203"/>
      <c r="C242" s="226"/>
      <c r="D242" s="226"/>
      <c r="E242" s="226"/>
      <c r="F242" s="226"/>
      <c r="G242" s="226"/>
      <c r="H242" s="226"/>
      <c r="I242" s="393"/>
      <c r="J242" s="246"/>
      <c r="K242" s="246"/>
      <c r="L242" s="246"/>
      <c r="M242" s="246"/>
      <c r="N242" s="272"/>
      <c r="O242" s="246"/>
      <c r="P242" s="246"/>
      <c r="Q242" s="246"/>
      <c r="R242" s="272"/>
      <c r="S242" s="246"/>
      <c r="T242" s="246"/>
      <c r="U242" s="246"/>
      <c r="V242" s="246"/>
      <c r="W242" s="246"/>
      <c r="X242" s="246"/>
      <c r="Y242" s="246"/>
      <c r="Z242" s="246"/>
      <c r="AA242" s="246"/>
    </row>
    <row r="243" spans="1:27" ht="20.100000000000001" customHeight="1" x14ac:dyDescent="0.15">
      <c r="A243" s="203"/>
      <c r="B243" s="203"/>
      <c r="C243" s="213" t="s">
        <v>214</v>
      </c>
      <c r="D243" s="214"/>
      <c r="E243" s="214"/>
      <c r="F243" s="214"/>
      <c r="G243" s="214"/>
      <c r="H243" s="215"/>
      <c r="I243" s="280"/>
      <c r="J243" s="273"/>
      <c r="K243" s="273"/>
      <c r="L243" s="273"/>
      <c r="M243" s="273"/>
      <c r="N243" s="273"/>
      <c r="O243" s="273"/>
      <c r="P243" s="273"/>
      <c r="Q243" s="273"/>
      <c r="R243" s="273"/>
      <c r="S243" s="273"/>
      <c r="T243" s="273"/>
      <c r="U243" s="273"/>
      <c r="V243" s="273"/>
      <c r="W243" s="273"/>
      <c r="X243" s="273"/>
      <c r="Y243" s="273"/>
      <c r="Z243" s="273"/>
    </row>
    <row r="244" spans="1:27" ht="20.100000000000001" customHeight="1" x14ac:dyDescent="0.15">
      <c r="A244" s="203"/>
      <c r="B244" s="203"/>
      <c r="C244" s="216"/>
      <c r="D244" s="221"/>
      <c r="E244" s="394"/>
      <c r="F244" s="217"/>
      <c r="G244" s="217"/>
      <c r="H244" s="217"/>
      <c r="I244" s="226"/>
      <c r="J244" s="226"/>
      <c r="K244" s="226"/>
      <c r="L244" s="226"/>
      <c r="M244" s="226"/>
      <c r="N244" s="226"/>
      <c r="O244" s="226"/>
      <c r="P244" s="226"/>
      <c r="Q244" s="226"/>
      <c r="R244" s="226"/>
      <c r="S244" s="226"/>
      <c r="T244" s="226"/>
      <c r="U244" s="226"/>
      <c r="V244" s="226"/>
      <c r="W244" s="226"/>
      <c r="X244" s="226"/>
      <c r="Y244" s="226"/>
      <c r="Z244" s="225"/>
    </row>
    <row r="245" spans="1:27" ht="45" customHeight="1" x14ac:dyDescent="0.15">
      <c r="A245" s="203"/>
      <c r="B245" s="203"/>
      <c r="C245" s="395"/>
      <c r="D245" s="396" t="s">
        <v>249</v>
      </c>
      <c r="E245" s="396"/>
      <c r="F245" s="396"/>
      <c r="G245" s="396"/>
      <c r="H245" s="396"/>
      <c r="I245" s="396"/>
      <c r="J245" s="396"/>
      <c r="K245" s="396"/>
      <c r="L245" s="396"/>
      <c r="M245" s="396"/>
      <c r="N245" s="396"/>
      <c r="O245" s="396"/>
      <c r="P245" s="396"/>
      <c r="Q245" s="396"/>
      <c r="R245" s="396"/>
      <c r="S245" s="396"/>
      <c r="T245" s="396"/>
      <c r="U245" s="396"/>
      <c r="V245" s="396"/>
      <c r="W245" s="396"/>
      <c r="X245" s="396"/>
      <c r="Y245" s="396"/>
      <c r="Z245" s="225"/>
    </row>
    <row r="246" spans="1:27" ht="20.100000000000001" customHeight="1" x14ac:dyDescent="0.15">
      <c r="A246" s="203"/>
      <c r="B246" s="203"/>
      <c r="C246" s="397"/>
      <c r="D246" s="398" t="s">
        <v>71</v>
      </c>
      <c r="E246" s="399"/>
      <c r="F246" s="399"/>
      <c r="G246" s="399"/>
      <c r="H246" s="399"/>
      <c r="I246" s="399"/>
      <c r="J246" s="400"/>
      <c r="K246" s="401" t="s">
        <v>215</v>
      </c>
      <c r="L246" s="402"/>
      <c r="M246" s="402"/>
      <c r="N246" s="402"/>
      <c r="O246" s="402"/>
      <c r="P246" s="402"/>
      <c r="Q246" s="403" t="s">
        <v>216</v>
      </c>
      <c r="R246" s="404"/>
      <c r="S246" s="404"/>
      <c r="T246" s="405"/>
      <c r="U246" s="406" t="s">
        <v>240</v>
      </c>
      <c r="V246" s="407"/>
      <c r="W246" s="407"/>
      <c r="X246" s="407"/>
      <c r="Y246" s="408"/>
      <c r="Z246" s="225"/>
    </row>
    <row r="247" spans="1:27" ht="20.100000000000001" customHeight="1" x14ac:dyDescent="0.15">
      <c r="A247" s="203"/>
      <c r="B247" s="203"/>
      <c r="C247" s="409"/>
      <c r="D247" s="410"/>
      <c r="E247" s="411"/>
      <c r="F247" s="411"/>
      <c r="G247" s="411"/>
      <c r="H247" s="411"/>
      <c r="I247" s="412"/>
      <c r="J247" s="413"/>
      <c r="K247" s="53"/>
      <c r="L247" s="54"/>
      <c r="M247" s="54"/>
      <c r="N247" s="414" t="s">
        <v>196</v>
      </c>
      <c r="O247" s="3"/>
      <c r="P247" s="415" t="s">
        <v>196</v>
      </c>
      <c r="Q247" s="2"/>
      <c r="R247" s="338" t="s">
        <v>196</v>
      </c>
      <c r="S247" s="6"/>
      <c r="T247" s="416" t="s">
        <v>196</v>
      </c>
      <c r="U247" s="417"/>
      <c r="V247" s="418"/>
      <c r="W247" s="418"/>
      <c r="X247" s="418"/>
      <c r="Y247" s="419"/>
      <c r="Z247" s="269"/>
    </row>
    <row r="248" spans="1:27" ht="20.100000000000001" customHeight="1" x14ac:dyDescent="0.15">
      <c r="A248" s="203"/>
      <c r="B248" s="203"/>
      <c r="C248" s="409"/>
      <c r="D248" s="420"/>
      <c r="E248" s="421"/>
      <c r="F248" s="421"/>
      <c r="G248" s="421"/>
      <c r="H248" s="421"/>
      <c r="I248" s="422"/>
      <c r="J248" s="423"/>
      <c r="K248" s="55"/>
      <c r="L248" s="56"/>
      <c r="M248" s="56"/>
      <c r="N248" s="424" t="s">
        <v>197</v>
      </c>
      <c r="O248" s="4"/>
      <c r="P248" s="425" t="s">
        <v>197</v>
      </c>
      <c r="Q248" s="5"/>
      <c r="R248" s="424" t="s">
        <v>197</v>
      </c>
      <c r="S248" s="4"/>
      <c r="T248" s="426" t="s">
        <v>197</v>
      </c>
      <c r="U248" s="427"/>
      <c r="V248" s="428"/>
      <c r="W248" s="428"/>
      <c r="X248" s="428"/>
      <c r="Y248" s="429"/>
      <c r="Z248" s="269"/>
    </row>
    <row r="249" spans="1:27" ht="20.100000000000001" customHeight="1" x14ac:dyDescent="0.15">
      <c r="A249" s="203"/>
      <c r="B249" s="203"/>
      <c r="C249" s="397"/>
      <c r="D249" s="430" t="s">
        <v>45</v>
      </c>
      <c r="E249" s="431"/>
      <c r="F249" s="431"/>
      <c r="G249" s="431"/>
      <c r="H249" s="431"/>
      <c r="I249" s="432"/>
      <c r="J249" s="433"/>
      <c r="K249" s="50"/>
      <c r="L249" s="57"/>
      <c r="M249" s="57"/>
      <c r="N249" s="58"/>
      <c r="O249" s="59"/>
      <c r="P249" s="60"/>
      <c r="Q249" s="50"/>
      <c r="R249" s="61"/>
      <c r="S249" s="59"/>
      <c r="T249" s="52"/>
      <c r="U249" s="50"/>
      <c r="V249" s="51"/>
      <c r="W249" s="51"/>
      <c r="X249" s="51"/>
      <c r="Y249" s="52"/>
      <c r="Z249" s="225"/>
    </row>
    <row r="250" spans="1:27" ht="20.100000000000001" customHeight="1" x14ac:dyDescent="0.15">
      <c r="A250" s="203"/>
      <c r="B250" s="203"/>
      <c r="C250" s="397"/>
      <c r="D250" s="434" t="s">
        <v>168</v>
      </c>
      <c r="E250" s="435"/>
      <c r="F250" s="435"/>
      <c r="G250" s="435"/>
      <c r="H250" s="435"/>
      <c r="I250" s="435"/>
      <c r="J250" s="436"/>
      <c r="K250" s="47"/>
      <c r="L250" s="48"/>
      <c r="M250" s="48"/>
      <c r="N250" s="49"/>
      <c r="O250" s="45"/>
      <c r="P250" s="46"/>
      <c r="Q250" s="47"/>
      <c r="R250" s="102"/>
      <c r="S250" s="45"/>
      <c r="T250" s="68"/>
      <c r="U250" s="47"/>
      <c r="V250" s="67"/>
      <c r="W250" s="67"/>
      <c r="X250" s="67"/>
      <c r="Y250" s="68"/>
      <c r="Z250" s="225"/>
    </row>
    <row r="251" spans="1:27" ht="20.100000000000001" customHeight="1" x14ac:dyDescent="0.15">
      <c r="A251" s="203"/>
      <c r="B251" s="203"/>
      <c r="C251" s="397"/>
      <c r="D251" s="437" t="s">
        <v>169</v>
      </c>
      <c r="E251" s="438"/>
      <c r="F251" s="438"/>
      <c r="G251" s="438"/>
      <c r="H251" s="438"/>
      <c r="I251" s="438"/>
      <c r="J251" s="439"/>
      <c r="K251" s="47"/>
      <c r="L251" s="48"/>
      <c r="M251" s="48"/>
      <c r="N251" s="49"/>
      <c r="O251" s="45"/>
      <c r="P251" s="46"/>
      <c r="Q251" s="47"/>
      <c r="R251" s="49"/>
      <c r="S251" s="45"/>
      <c r="T251" s="46"/>
      <c r="U251" s="47"/>
      <c r="V251" s="48"/>
      <c r="W251" s="48"/>
      <c r="X251" s="48"/>
      <c r="Y251" s="46"/>
      <c r="Z251" s="225"/>
    </row>
    <row r="252" spans="1:27" ht="20.100000000000001" customHeight="1" x14ac:dyDescent="0.15">
      <c r="A252" s="203"/>
      <c r="B252" s="203"/>
      <c r="C252" s="397"/>
      <c r="D252" s="434" t="s">
        <v>53</v>
      </c>
      <c r="E252" s="435"/>
      <c r="F252" s="435"/>
      <c r="G252" s="435"/>
      <c r="H252" s="435"/>
      <c r="I252" s="440"/>
      <c r="J252" s="436"/>
      <c r="K252" s="47"/>
      <c r="L252" s="48"/>
      <c r="M252" s="48"/>
      <c r="N252" s="49"/>
      <c r="O252" s="45"/>
      <c r="P252" s="46"/>
      <c r="Q252" s="47"/>
      <c r="R252" s="102"/>
      <c r="S252" s="45"/>
      <c r="T252" s="68"/>
      <c r="U252" s="47"/>
      <c r="V252" s="67"/>
      <c r="W252" s="67"/>
      <c r="X252" s="67"/>
      <c r="Y252" s="68"/>
      <c r="Z252" s="225"/>
    </row>
    <row r="253" spans="1:27" ht="20.100000000000001" customHeight="1" x14ac:dyDescent="0.15">
      <c r="A253" s="203"/>
      <c r="B253" s="203"/>
      <c r="C253" s="397"/>
      <c r="D253" s="434" t="s">
        <v>33</v>
      </c>
      <c r="E253" s="435"/>
      <c r="F253" s="435"/>
      <c r="G253" s="435"/>
      <c r="H253" s="435"/>
      <c r="I253" s="440"/>
      <c r="J253" s="436"/>
      <c r="K253" s="47"/>
      <c r="L253" s="48"/>
      <c r="M253" s="48"/>
      <c r="N253" s="49"/>
      <c r="O253" s="45"/>
      <c r="P253" s="46"/>
      <c r="Q253" s="47"/>
      <c r="R253" s="102"/>
      <c r="S253" s="45"/>
      <c r="T253" s="68"/>
      <c r="U253" s="47"/>
      <c r="V253" s="67"/>
      <c r="W253" s="67"/>
      <c r="X253" s="67"/>
      <c r="Y253" s="68"/>
      <c r="Z253" s="225"/>
    </row>
    <row r="254" spans="1:27" ht="20.100000000000001" customHeight="1" thickBot="1" x14ac:dyDescent="0.2">
      <c r="A254" s="203"/>
      <c r="B254" s="203"/>
      <c r="C254" s="397"/>
      <c r="D254" s="434" t="s">
        <v>217</v>
      </c>
      <c r="E254" s="435"/>
      <c r="F254" s="435"/>
      <c r="G254" s="435"/>
      <c r="H254" s="435"/>
      <c r="I254" s="440"/>
      <c r="J254" s="436"/>
      <c r="K254" s="69"/>
      <c r="L254" s="103"/>
      <c r="M254" s="103"/>
      <c r="N254" s="104"/>
      <c r="O254" s="106"/>
      <c r="P254" s="107"/>
      <c r="Q254" s="69"/>
      <c r="R254" s="105"/>
      <c r="S254" s="106"/>
      <c r="T254" s="71"/>
      <c r="U254" s="69"/>
      <c r="V254" s="70"/>
      <c r="W254" s="70"/>
      <c r="X254" s="70"/>
      <c r="Y254" s="71"/>
      <c r="Z254" s="225"/>
    </row>
    <row r="255" spans="1:27" ht="20.100000000000001" customHeight="1" thickTop="1" x14ac:dyDescent="0.15">
      <c r="A255" s="203"/>
      <c r="B255" s="203"/>
      <c r="C255" s="397"/>
      <c r="D255" s="441" t="s">
        <v>158</v>
      </c>
      <c r="E255" s="442"/>
      <c r="F255" s="442"/>
      <c r="G255" s="442"/>
      <c r="H255" s="442"/>
      <c r="I255" s="443"/>
      <c r="J255" s="444"/>
      <c r="K255" s="377">
        <f>SUM(K249:N254)</f>
        <v>0</v>
      </c>
      <c r="L255" s="445"/>
      <c r="M255" s="445"/>
      <c r="N255" s="446"/>
      <c r="O255" s="447">
        <f>SUM(O249:P254)</f>
        <v>0</v>
      </c>
      <c r="P255" s="448"/>
      <c r="Q255" s="377">
        <f>SUM(Q249:R254)</f>
        <v>0</v>
      </c>
      <c r="R255" s="449"/>
      <c r="S255" s="447">
        <f>SUM(S249:T254)</f>
        <v>0</v>
      </c>
      <c r="T255" s="379"/>
      <c r="U255" s="377">
        <f>SUM(U249:Y254)</f>
        <v>0</v>
      </c>
      <c r="V255" s="378"/>
      <c r="W255" s="378"/>
      <c r="X255" s="378"/>
      <c r="Y255" s="379"/>
      <c r="Z255" s="225"/>
    </row>
    <row r="256" spans="1:27" ht="20.100000000000001" customHeight="1" x14ac:dyDescent="0.15">
      <c r="A256" s="203"/>
      <c r="B256" s="203"/>
      <c r="C256" s="220"/>
      <c r="D256" s="337"/>
      <c r="E256" s="450" t="str">
        <f>"*1 "&amp;日付例&amp;"　年月日を入力してください。"</f>
        <v>*1 例)2024/4/1、R6/4/1　年月日を入力してください。</v>
      </c>
      <c r="F256" s="451"/>
      <c r="G256" s="451"/>
      <c r="H256" s="451"/>
      <c r="I256" s="451"/>
      <c r="J256" s="451"/>
      <c r="K256" s="452"/>
      <c r="L256" s="453"/>
      <c r="M256" s="453"/>
      <c r="N256" s="453"/>
      <c r="O256" s="452"/>
      <c r="P256" s="453"/>
      <c r="Q256" s="453"/>
      <c r="R256" s="453"/>
      <c r="S256" s="452"/>
      <c r="T256" s="453"/>
      <c r="U256" s="453"/>
      <c r="V256" s="453"/>
      <c r="W256" s="453"/>
      <c r="X256" s="453"/>
      <c r="Y256" s="453"/>
      <c r="Z256" s="225"/>
    </row>
    <row r="257" spans="1:27" ht="20.100000000000001" customHeight="1" x14ac:dyDescent="0.15">
      <c r="A257" s="203"/>
      <c r="B257" s="203"/>
      <c r="C257" s="454"/>
      <c r="D257" s="455"/>
      <c r="E257" s="456"/>
      <c r="F257" s="455"/>
      <c r="G257" s="455"/>
      <c r="H257" s="455"/>
      <c r="I257" s="455"/>
      <c r="J257" s="455"/>
      <c r="K257" s="457"/>
      <c r="L257" s="458"/>
      <c r="M257" s="458"/>
      <c r="N257" s="458"/>
      <c r="O257" s="457"/>
      <c r="P257" s="458"/>
      <c r="Q257" s="458"/>
      <c r="R257" s="458"/>
      <c r="S257" s="457"/>
      <c r="T257" s="458"/>
      <c r="U257" s="458"/>
      <c r="V257" s="458"/>
      <c r="W257" s="458"/>
      <c r="X257" s="458"/>
      <c r="Y257" s="458"/>
      <c r="Z257" s="241"/>
      <c r="AA257" s="237"/>
    </row>
    <row r="258" spans="1:27" ht="20.100000000000001" customHeight="1" x14ac:dyDescent="0.15">
      <c r="A258" s="203"/>
      <c r="B258" s="203"/>
      <c r="C258" s="226"/>
      <c r="D258" s="226"/>
      <c r="E258" s="226"/>
      <c r="F258" s="226"/>
      <c r="G258" s="226"/>
      <c r="H258" s="226"/>
      <c r="I258" s="393"/>
      <c r="J258" s="246"/>
      <c r="K258" s="246"/>
      <c r="L258" s="246"/>
      <c r="M258" s="246"/>
      <c r="N258" s="272"/>
      <c r="O258" s="246"/>
      <c r="P258" s="246"/>
      <c r="Q258" s="246"/>
      <c r="R258" s="272"/>
      <c r="S258" s="246"/>
      <c r="T258" s="246"/>
      <c r="U258" s="246"/>
      <c r="V258" s="246"/>
      <c r="W258" s="246"/>
      <c r="X258" s="246"/>
      <c r="Y258" s="246"/>
      <c r="Z258" s="246"/>
      <c r="AA258" s="246"/>
    </row>
    <row r="259" spans="1:27" ht="20.100000000000001" customHeight="1" x14ac:dyDescent="0.15">
      <c r="A259" s="203"/>
      <c r="B259" s="203"/>
      <c r="C259" s="226"/>
      <c r="D259" s="226"/>
      <c r="E259" s="226"/>
      <c r="F259" s="226"/>
      <c r="G259" s="226"/>
      <c r="H259" s="226"/>
      <c r="I259" s="393"/>
      <c r="J259" s="246"/>
      <c r="K259" s="246"/>
      <c r="L259" s="246"/>
      <c r="M259" s="246"/>
      <c r="N259" s="272"/>
      <c r="O259" s="246"/>
      <c r="P259" s="246"/>
      <c r="Q259" s="246"/>
      <c r="R259" s="272"/>
      <c r="S259" s="246"/>
      <c r="T259" s="246"/>
      <c r="U259" s="246"/>
      <c r="V259" s="246"/>
      <c r="W259" s="246"/>
      <c r="X259" s="246"/>
      <c r="Y259" s="246"/>
      <c r="Z259" s="246"/>
      <c r="AA259" s="246"/>
    </row>
    <row r="260" spans="1:27" ht="20.100000000000001" customHeight="1" x14ac:dyDescent="0.15">
      <c r="A260" s="203"/>
      <c r="B260" s="203"/>
      <c r="C260" s="213" t="s">
        <v>218</v>
      </c>
      <c r="D260" s="214"/>
      <c r="E260" s="214"/>
      <c r="F260" s="214"/>
      <c r="G260" s="214"/>
      <c r="H260" s="215"/>
      <c r="I260" s="280"/>
      <c r="J260" s="273"/>
      <c r="K260" s="273"/>
      <c r="L260" s="273"/>
      <c r="M260" s="273"/>
      <c r="N260" s="273"/>
      <c r="O260" s="273"/>
      <c r="P260" s="273"/>
      <c r="Q260" s="273"/>
      <c r="R260" s="273"/>
      <c r="S260" s="273"/>
      <c r="T260" s="273"/>
      <c r="U260" s="273"/>
      <c r="V260" s="273"/>
      <c r="W260" s="273"/>
      <c r="X260" s="273"/>
      <c r="Y260" s="273"/>
      <c r="Z260" s="273"/>
    </row>
    <row r="261" spans="1:27" ht="20.100000000000001" customHeight="1" x14ac:dyDescent="0.15">
      <c r="A261" s="203"/>
      <c r="B261" s="203"/>
      <c r="C261" s="216"/>
      <c r="D261" s="221"/>
      <c r="E261" s="394"/>
      <c r="F261" s="217"/>
      <c r="G261" s="217"/>
      <c r="H261" s="217"/>
      <c r="I261" s="226"/>
      <c r="J261" s="226"/>
      <c r="K261" s="226"/>
      <c r="L261" s="226"/>
      <c r="M261" s="226"/>
      <c r="N261" s="226"/>
      <c r="O261" s="226"/>
      <c r="P261" s="226"/>
      <c r="Q261" s="226"/>
      <c r="R261" s="226"/>
      <c r="S261" s="226"/>
      <c r="T261" s="226"/>
      <c r="U261" s="226"/>
      <c r="V261" s="226"/>
      <c r="W261" s="226"/>
      <c r="X261" s="226"/>
      <c r="Y261" s="226"/>
      <c r="Z261" s="225"/>
    </row>
    <row r="262" spans="1:27" ht="30" customHeight="1" x14ac:dyDescent="0.15">
      <c r="A262" s="203"/>
      <c r="B262" s="203"/>
      <c r="C262" s="216"/>
      <c r="D262" s="263" t="s">
        <v>159</v>
      </c>
      <c r="E262" s="263"/>
      <c r="F262" s="263"/>
      <c r="G262" s="263"/>
      <c r="H262" s="263"/>
      <c r="I262" s="263"/>
      <c r="J262" s="263"/>
      <c r="K262" s="263"/>
      <c r="L262" s="263"/>
      <c r="M262" s="263"/>
      <c r="N262" s="263"/>
      <c r="O262" s="263"/>
      <c r="P262" s="263"/>
      <c r="Q262" s="263"/>
      <c r="R262" s="263"/>
      <c r="S262" s="263"/>
      <c r="T262" s="263"/>
      <c r="U262" s="263"/>
      <c r="V262" s="263"/>
      <c r="W262" s="263"/>
      <c r="X262" s="263"/>
      <c r="Y262" s="263"/>
      <c r="Z262" s="459"/>
      <c r="AA262" s="248"/>
    </row>
    <row r="263" spans="1:27" ht="20.100000000000001" customHeight="1" x14ac:dyDescent="0.15">
      <c r="A263" s="203"/>
      <c r="B263" s="203"/>
      <c r="C263" s="409"/>
      <c r="D263" s="460" t="s">
        <v>157</v>
      </c>
      <c r="E263" s="461"/>
      <c r="F263" s="461"/>
      <c r="G263" s="461"/>
      <c r="H263" s="461"/>
      <c r="I263" s="461"/>
      <c r="J263" s="461"/>
      <c r="K263" s="462" t="s">
        <v>13</v>
      </c>
      <c r="L263" s="463"/>
      <c r="M263" s="464"/>
      <c r="N263" s="465"/>
      <c r="O263" s="466" t="s">
        <v>195</v>
      </c>
      <c r="P263" s="467"/>
      <c r="Q263" s="467"/>
      <c r="R263" s="468"/>
      <c r="S263" s="462" t="s">
        <v>13</v>
      </c>
      <c r="T263" s="464"/>
      <c r="Z263" s="269"/>
    </row>
    <row r="264" spans="1:27" ht="20.100000000000001" customHeight="1" x14ac:dyDescent="0.15">
      <c r="A264" s="203"/>
      <c r="B264" s="203"/>
      <c r="C264" s="409"/>
      <c r="D264" s="469" t="s">
        <v>54</v>
      </c>
      <c r="E264" s="470"/>
      <c r="F264" s="470"/>
      <c r="G264" s="470"/>
      <c r="H264" s="470"/>
      <c r="I264" s="470"/>
      <c r="J264" s="470"/>
      <c r="K264" s="17"/>
      <c r="L264" s="62"/>
      <c r="M264" s="63"/>
      <c r="N264" s="465"/>
      <c r="O264" s="30"/>
      <c r="P264" s="31"/>
      <c r="Q264" s="31"/>
      <c r="R264" s="32"/>
      <c r="S264" s="17"/>
      <c r="T264" s="18"/>
      <c r="Z264" s="269"/>
    </row>
    <row r="265" spans="1:27" ht="20.100000000000001" customHeight="1" x14ac:dyDescent="0.15">
      <c r="A265" s="203"/>
      <c r="B265" s="203"/>
      <c r="C265" s="409"/>
      <c r="D265" s="471" t="s">
        <v>55</v>
      </c>
      <c r="E265" s="472"/>
      <c r="F265" s="472"/>
      <c r="G265" s="472"/>
      <c r="H265" s="472"/>
      <c r="I265" s="472"/>
      <c r="J265" s="472"/>
      <c r="K265" s="19"/>
      <c r="L265" s="20"/>
      <c r="M265" s="21"/>
      <c r="N265" s="465"/>
      <c r="O265" s="22"/>
      <c r="P265" s="23"/>
      <c r="Q265" s="23"/>
      <c r="R265" s="24"/>
      <c r="S265" s="19"/>
      <c r="T265" s="25"/>
      <c r="Z265" s="269"/>
    </row>
    <row r="266" spans="1:27" ht="20.100000000000001" customHeight="1" x14ac:dyDescent="0.15">
      <c r="A266" s="203"/>
      <c r="B266" s="203"/>
      <c r="C266" s="409"/>
      <c r="D266" s="471" t="s">
        <v>6</v>
      </c>
      <c r="E266" s="472"/>
      <c r="F266" s="472"/>
      <c r="G266" s="472"/>
      <c r="H266" s="472"/>
      <c r="I266" s="472"/>
      <c r="J266" s="472"/>
      <c r="K266" s="19"/>
      <c r="L266" s="20"/>
      <c r="M266" s="21"/>
      <c r="N266" s="465"/>
      <c r="O266" s="22"/>
      <c r="P266" s="23"/>
      <c r="Q266" s="23"/>
      <c r="R266" s="24"/>
      <c r="S266" s="19"/>
      <c r="T266" s="25"/>
      <c r="Z266" s="269"/>
    </row>
    <row r="267" spans="1:27" ht="20.100000000000001" customHeight="1" x14ac:dyDescent="0.15">
      <c r="A267" s="203"/>
      <c r="B267" s="203"/>
      <c r="C267" s="409"/>
      <c r="D267" s="471" t="s">
        <v>7</v>
      </c>
      <c r="E267" s="472"/>
      <c r="F267" s="472"/>
      <c r="G267" s="472"/>
      <c r="H267" s="472"/>
      <c r="I267" s="472"/>
      <c r="J267" s="472"/>
      <c r="K267" s="19"/>
      <c r="L267" s="20"/>
      <c r="M267" s="21"/>
      <c r="N267" s="465"/>
      <c r="O267" s="22"/>
      <c r="P267" s="23"/>
      <c r="Q267" s="23"/>
      <c r="R267" s="24"/>
      <c r="S267" s="19"/>
      <c r="T267" s="25"/>
      <c r="Z267" s="269"/>
    </row>
    <row r="268" spans="1:27" ht="20.100000000000001" customHeight="1" x14ac:dyDescent="0.15">
      <c r="A268" s="203"/>
      <c r="B268" s="203"/>
      <c r="C268" s="409"/>
      <c r="D268" s="471" t="s">
        <v>8</v>
      </c>
      <c r="E268" s="472"/>
      <c r="F268" s="472"/>
      <c r="G268" s="472"/>
      <c r="H268" s="472"/>
      <c r="I268" s="472"/>
      <c r="J268" s="472"/>
      <c r="K268" s="19"/>
      <c r="L268" s="20"/>
      <c r="M268" s="21"/>
      <c r="N268" s="465"/>
      <c r="O268" s="22"/>
      <c r="P268" s="23"/>
      <c r="Q268" s="23"/>
      <c r="R268" s="24"/>
      <c r="S268" s="19"/>
      <c r="T268" s="25"/>
      <c r="Z268" s="269"/>
    </row>
    <row r="269" spans="1:27" ht="20.100000000000001" customHeight="1" x14ac:dyDescent="0.15">
      <c r="A269" s="203"/>
      <c r="B269" s="203"/>
      <c r="C269" s="409"/>
      <c r="D269" s="471" t="s">
        <v>56</v>
      </c>
      <c r="E269" s="472"/>
      <c r="F269" s="472"/>
      <c r="G269" s="472"/>
      <c r="H269" s="472"/>
      <c r="I269" s="472"/>
      <c r="J269" s="472"/>
      <c r="K269" s="19"/>
      <c r="L269" s="20"/>
      <c r="M269" s="21"/>
      <c r="N269" s="465"/>
      <c r="O269" s="22"/>
      <c r="P269" s="23"/>
      <c r="Q269" s="23"/>
      <c r="R269" s="24"/>
      <c r="S269" s="19"/>
      <c r="T269" s="25"/>
      <c r="Z269" s="269"/>
    </row>
    <row r="270" spans="1:27" ht="20.100000000000001" customHeight="1" x14ac:dyDescent="0.15">
      <c r="A270" s="203"/>
      <c r="B270" s="203"/>
      <c r="C270" s="409"/>
      <c r="D270" s="471" t="s">
        <v>57</v>
      </c>
      <c r="E270" s="472"/>
      <c r="F270" s="472"/>
      <c r="G270" s="472"/>
      <c r="H270" s="472"/>
      <c r="I270" s="472"/>
      <c r="J270" s="472"/>
      <c r="K270" s="19"/>
      <c r="L270" s="20"/>
      <c r="M270" s="21"/>
      <c r="N270" s="465"/>
      <c r="O270" s="22"/>
      <c r="P270" s="23"/>
      <c r="Q270" s="23"/>
      <c r="R270" s="24"/>
      <c r="S270" s="19"/>
      <c r="T270" s="25"/>
      <c r="Z270" s="269"/>
    </row>
    <row r="271" spans="1:27" ht="20.100000000000001" customHeight="1" x14ac:dyDescent="0.15">
      <c r="A271" s="203"/>
      <c r="B271" s="203"/>
      <c r="C271" s="409"/>
      <c r="D271" s="471" t="s">
        <v>58</v>
      </c>
      <c r="E271" s="472"/>
      <c r="F271" s="472"/>
      <c r="G271" s="472"/>
      <c r="H271" s="472"/>
      <c r="I271" s="472"/>
      <c r="J271" s="472"/>
      <c r="K271" s="19"/>
      <c r="L271" s="20"/>
      <c r="M271" s="21"/>
      <c r="N271" s="465"/>
      <c r="O271" s="22"/>
      <c r="P271" s="23"/>
      <c r="Q271" s="23"/>
      <c r="R271" s="24"/>
      <c r="S271" s="19"/>
      <c r="T271" s="25"/>
      <c r="Z271" s="269"/>
    </row>
    <row r="272" spans="1:27" ht="20.100000000000001" customHeight="1" x14ac:dyDescent="0.15">
      <c r="A272" s="203"/>
      <c r="B272" s="203"/>
      <c r="C272" s="409"/>
      <c r="D272" s="471" t="s">
        <v>9</v>
      </c>
      <c r="E272" s="472"/>
      <c r="F272" s="472"/>
      <c r="G272" s="472"/>
      <c r="H272" s="472"/>
      <c r="I272" s="472"/>
      <c r="J272" s="472"/>
      <c r="K272" s="19"/>
      <c r="L272" s="20"/>
      <c r="M272" s="21"/>
      <c r="N272" s="465"/>
      <c r="O272" s="22"/>
      <c r="P272" s="23"/>
      <c r="Q272" s="23"/>
      <c r="R272" s="24"/>
      <c r="S272" s="19"/>
      <c r="T272" s="25"/>
      <c r="Z272" s="269"/>
    </row>
    <row r="273" spans="1:26" ht="20.100000000000001" customHeight="1" x14ac:dyDescent="0.15">
      <c r="A273" s="203"/>
      <c r="B273" s="203"/>
      <c r="C273" s="409"/>
      <c r="D273" s="471" t="s">
        <v>10</v>
      </c>
      <c r="E273" s="472"/>
      <c r="F273" s="472"/>
      <c r="G273" s="472"/>
      <c r="H273" s="472"/>
      <c r="I273" s="472"/>
      <c r="J273" s="472"/>
      <c r="K273" s="19"/>
      <c r="L273" s="20"/>
      <c r="M273" s="21"/>
      <c r="N273" s="465"/>
      <c r="O273" s="22"/>
      <c r="P273" s="23"/>
      <c r="Q273" s="23"/>
      <c r="R273" s="24"/>
      <c r="S273" s="19"/>
      <c r="T273" s="25"/>
      <c r="Z273" s="269"/>
    </row>
    <row r="274" spans="1:26" ht="20.100000000000001" customHeight="1" x14ac:dyDescent="0.15">
      <c r="A274" s="203"/>
      <c r="B274" s="203"/>
      <c r="C274" s="409"/>
      <c r="D274" s="471" t="s">
        <v>59</v>
      </c>
      <c r="E274" s="472"/>
      <c r="F274" s="472"/>
      <c r="G274" s="472"/>
      <c r="H274" s="472"/>
      <c r="I274" s="472"/>
      <c r="J274" s="472"/>
      <c r="K274" s="19"/>
      <c r="L274" s="20"/>
      <c r="M274" s="21"/>
      <c r="N274" s="465"/>
      <c r="O274" s="22"/>
      <c r="P274" s="23"/>
      <c r="Q274" s="23"/>
      <c r="R274" s="24"/>
      <c r="S274" s="19"/>
      <c r="T274" s="25"/>
      <c r="Z274" s="269"/>
    </row>
    <row r="275" spans="1:26" ht="20.100000000000001" customHeight="1" x14ac:dyDescent="0.15">
      <c r="A275" s="203"/>
      <c r="B275" s="203"/>
      <c r="C275" s="409"/>
      <c r="D275" s="471" t="s">
        <v>60</v>
      </c>
      <c r="E275" s="472"/>
      <c r="F275" s="472"/>
      <c r="G275" s="472"/>
      <c r="H275" s="472"/>
      <c r="I275" s="472"/>
      <c r="J275" s="472"/>
      <c r="K275" s="19"/>
      <c r="L275" s="20"/>
      <c r="M275" s="21"/>
      <c r="N275" s="465"/>
      <c r="O275" s="22"/>
      <c r="P275" s="23"/>
      <c r="Q275" s="23"/>
      <c r="R275" s="24"/>
      <c r="S275" s="19"/>
      <c r="T275" s="25"/>
      <c r="Z275" s="269"/>
    </row>
    <row r="276" spans="1:26" ht="20.100000000000001" customHeight="1" x14ac:dyDescent="0.15">
      <c r="A276" s="203"/>
      <c r="B276" s="203"/>
      <c r="C276" s="409"/>
      <c r="D276" s="471" t="s">
        <v>5</v>
      </c>
      <c r="E276" s="472"/>
      <c r="F276" s="472"/>
      <c r="G276" s="472"/>
      <c r="H276" s="472"/>
      <c r="I276" s="472"/>
      <c r="J276" s="472"/>
      <c r="K276" s="19"/>
      <c r="L276" s="20"/>
      <c r="M276" s="21"/>
      <c r="N276" s="465"/>
      <c r="O276" s="22"/>
      <c r="P276" s="23"/>
      <c r="Q276" s="23"/>
      <c r="R276" s="24"/>
      <c r="S276" s="19"/>
      <c r="T276" s="25"/>
      <c r="Z276" s="269"/>
    </row>
    <row r="277" spans="1:26" ht="20.100000000000001" customHeight="1" x14ac:dyDescent="0.15">
      <c r="A277" s="203"/>
      <c r="B277" s="203"/>
      <c r="C277" s="409"/>
      <c r="D277" s="471" t="s">
        <v>61</v>
      </c>
      <c r="E277" s="472"/>
      <c r="F277" s="472"/>
      <c r="G277" s="472"/>
      <c r="H277" s="472"/>
      <c r="I277" s="472"/>
      <c r="J277" s="472"/>
      <c r="K277" s="19"/>
      <c r="L277" s="20"/>
      <c r="M277" s="21"/>
      <c r="N277" s="465"/>
      <c r="O277" s="22"/>
      <c r="P277" s="23"/>
      <c r="Q277" s="23"/>
      <c r="R277" s="24"/>
      <c r="S277" s="19"/>
      <c r="T277" s="25"/>
      <c r="Z277" s="269"/>
    </row>
    <row r="278" spans="1:26" ht="20.100000000000001" customHeight="1" x14ac:dyDescent="0.15">
      <c r="A278" s="203"/>
      <c r="B278" s="203"/>
      <c r="C278" s="409"/>
      <c r="D278" s="471" t="s">
        <v>46</v>
      </c>
      <c r="E278" s="472"/>
      <c r="F278" s="472"/>
      <c r="G278" s="472"/>
      <c r="H278" s="472"/>
      <c r="I278" s="472"/>
      <c r="J278" s="472"/>
      <c r="K278" s="19"/>
      <c r="L278" s="20"/>
      <c r="M278" s="21"/>
      <c r="N278" s="465"/>
      <c r="O278" s="22"/>
      <c r="P278" s="23"/>
      <c r="Q278" s="23"/>
      <c r="R278" s="24"/>
      <c r="S278" s="19"/>
      <c r="T278" s="25"/>
      <c r="Z278" s="269"/>
    </row>
    <row r="279" spans="1:26" ht="20.100000000000001" customHeight="1" x14ac:dyDescent="0.15">
      <c r="A279" s="203"/>
      <c r="B279" s="203"/>
      <c r="C279" s="409"/>
      <c r="D279" s="471" t="s">
        <v>47</v>
      </c>
      <c r="E279" s="472"/>
      <c r="F279" s="472"/>
      <c r="G279" s="472"/>
      <c r="H279" s="472"/>
      <c r="I279" s="472"/>
      <c r="J279" s="472"/>
      <c r="K279" s="19"/>
      <c r="L279" s="20"/>
      <c r="M279" s="21"/>
      <c r="N279" s="465"/>
      <c r="O279" s="22"/>
      <c r="P279" s="23"/>
      <c r="Q279" s="23"/>
      <c r="R279" s="24"/>
      <c r="S279" s="19"/>
      <c r="T279" s="25"/>
      <c r="Z279" s="269"/>
    </row>
    <row r="280" spans="1:26" ht="20.100000000000001" customHeight="1" x14ac:dyDescent="0.15">
      <c r="A280" s="203"/>
      <c r="B280" s="203"/>
      <c r="C280" s="409"/>
      <c r="D280" s="471" t="s">
        <v>62</v>
      </c>
      <c r="E280" s="472"/>
      <c r="F280" s="472"/>
      <c r="G280" s="472"/>
      <c r="H280" s="472"/>
      <c r="I280" s="472"/>
      <c r="J280" s="472"/>
      <c r="K280" s="19"/>
      <c r="L280" s="20"/>
      <c r="M280" s="21"/>
      <c r="N280" s="465"/>
      <c r="O280" s="22"/>
      <c r="P280" s="23"/>
      <c r="Q280" s="23"/>
      <c r="R280" s="24"/>
      <c r="S280" s="19"/>
      <c r="T280" s="25"/>
      <c r="Z280" s="269"/>
    </row>
    <row r="281" spans="1:26" ht="20.100000000000001" customHeight="1" x14ac:dyDescent="0.15">
      <c r="A281" s="203"/>
      <c r="B281" s="203"/>
      <c r="C281" s="409"/>
      <c r="D281" s="473" t="s">
        <v>63</v>
      </c>
      <c r="E281" s="472" t="s">
        <v>64</v>
      </c>
      <c r="F281" s="472"/>
      <c r="G281" s="472"/>
      <c r="H281" s="472"/>
      <c r="I281" s="472"/>
      <c r="J281" s="472"/>
      <c r="K281" s="19"/>
      <c r="L281" s="20"/>
      <c r="M281" s="21"/>
      <c r="N281" s="465"/>
      <c r="O281" s="22"/>
      <c r="P281" s="23"/>
      <c r="Q281" s="23"/>
      <c r="R281" s="24"/>
      <c r="S281" s="19"/>
      <c r="T281" s="25"/>
      <c r="Z281" s="269"/>
    </row>
    <row r="282" spans="1:26" ht="20.100000000000001" customHeight="1" x14ac:dyDescent="0.15">
      <c r="A282" s="203"/>
      <c r="B282" s="203"/>
      <c r="C282" s="409"/>
      <c r="D282" s="473"/>
      <c r="E282" s="472" t="s">
        <v>65</v>
      </c>
      <c r="F282" s="472"/>
      <c r="G282" s="472"/>
      <c r="H282" s="472"/>
      <c r="I282" s="472"/>
      <c r="J282" s="472"/>
      <c r="K282" s="19"/>
      <c r="L282" s="20"/>
      <c r="M282" s="21"/>
      <c r="N282" s="465"/>
      <c r="O282" s="22"/>
      <c r="P282" s="23"/>
      <c r="Q282" s="23"/>
      <c r="R282" s="24"/>
      <c r="S282" s="19"/>
      <c r="T282" s="25"/>
      <c r="Z282" s="269"/>
    </row>
    <row r="283" spans="1:26" ht="20.100000000000001" customHeight="1" x14ac:dyDescent="0.15">
      <c r="A283" s="203"/>
      <c r="B283" s="203"/>
      <c r="C283" s="409"/>
      <c r="D283" s="473"/>
      <c r="E283" s="472" t="s">
        <v>66</v>
      </c>
      <c r="F283" s="472"/>
      <c r="G283" s="472"/>
      <c r="H283" s="472"/>
      <c r="I283" s="472"/>
      <c r="J283" s="472"/>
      <c r="K283" s="19"/>
      <c r="L283" s="20"/>
      <c r="M283" s="21"/>
      <c r="N283" s="465"/>
      <c r="O283" s="22"/>
      <c r="P283" s="23"/>
      <c r="Q283" s="23"/>
      <c r="R283" s="24"/>
      <c r="S283" s="19"/>
      <c r="T283" s="25"/>
      <c r="Z283" s="269"/>
    </row>
    <row r="284" spans="1:26" ht="20.100000000000001" customHeight="1" x14ac:dyDescent="0.15">
      <c r="A284" s="203"/>
      <c r="B284" s="203"/>
      <c r="C284" s="409"/>
      <c r="D284" s="473"/>
      <c r="E284" s="472" t="s">
        <v>67</v>
      </c>
      <c r="F284" s="472"/>
      <c r="G284" s="472"/>
      <c r="H284" s="472"/>
      <c r="I284" s="472"/>
      <c r="J284" s="472"/>
      <c r="K284" s="19"/>
      <c r="L284" s="20"/>
      <c r="M284" s="21"/>
      <c r="N284" s="465"/>
      <c r="O284" s="22"/>
      <c r="P284" s="23"/>
      <c r="Q284" s="23"/>
      <c r="R284" s="24"/>
      <c r="S284" s="19"/>
      <c r="T284" s="25"/>
      <c r="Z284" s="269"/>
    </row>
    <row r="285" spans="1:26" ht="20.100000000000001" customHeight="1" x14ac:dyDescent="0.15">
      <c r="A285" s="203"/>
      <c r="B285" s="203"/>
      <c r="C285" s="409"/>
      <c r="D285" s="473"/>
      <c r="E285" s="472" t="s">
        <v>68</v>
      </c>
      <c r="F285" s="472"/>
      <c r="G285" s="472"/>
      <c r="H285" s="472"/>
      <c r="I285" s="472"/>
      <c r="J285" s="472"/>
      <c r="K285" s="19"/>
      <c r="L285" s="20"/>
      <c r="M285" s="21"/>
      <c r="N285" s="465"/>
      <c r="O285" s="22"/>
      <c r="P285" s="23"/>
      <c r="Q285" s="23"/>
      <c r="R285" s="24"/>
      <c r="S285" s="19"/>
      <c r="T285" s="25"/>
      <c r="Z285" s="269"/>
    </row>
    <row r="286" spans="1:26" ht="20.100000000000001" customHeight="1" x14ac:dyDescent="0.15">
      <c r="A286" s="203"/>
      <c r="B286" s="203"/>
      <c r="C286" s="409"/>
      <c r="D286" s="473"/>
      <c r="E286" s="472" t="s">
        <v>69</v>
      </c>
      <c r="F286" s="472"/>
      <c r="G286" s="472"/>
      <c r="H286" s="472"/>
      <c r="I286" s="472"/>
      <c r="J286" s="472"/>
      <c r="K286" s="19"/>
      <c r="L286" s="20"/>
      <c r="M286" s="21"/>
      <c r="N286" s="465"/>
      <c r="O286" s="22"/>
      <c r="P286" s="23"/>
      <c r="Q286" s="23"/>
      <c r="R286" s="24"/>
      <c r="S286" s="19"/>
      <c r="T286" s="25"/>
      <c r="Z286" s="269"/>
    </row>
    <row r="287" spans="1:26" ht="20.100000000000001" customHeight="1" x14ac:dyDescent="0.15">
      <c r="A287" s="203"/>
      <c r="B287" s="203"/>
      <c r="C287" s="409"/>
      <c r="D287" s="473"/>
      <c r="E287" s="472" t="s">
        <v>70</v>
      </c>
      <c r="F287" s="472"/>
      <c r="G287" s="472"/>
      <c r="H287" s="472"/>
      <c r="I287" s="472"/>
      <c r="J287" s="472"/>
      <c r="K287" s="19"/>
      <c r="L287" s="20"/>
      <c r="M287" s="21"/>
      <c r="N287" s="465"/>
      <c r="O287" s="22"/>
      <c r="P287" s="23"/>
      <c r="Q287" s="23"/>
      <c r="R287" s="24"/>
      <c r="S287" s="19"/>
      <c r="T287" s="25"/>
      <c r="Z287" s="269"/>
    </row>
    <row r="288" spans="1:26" ht="20.100000000000001" customHeight="1" x14ac:dyDescent="0.15">
      <c r="A288" s="203"/>
      <c r="B288" s="203"/>
      <c r="C288" s="409"/>
      <c r="D288" s="473"/>
      <c r="E288" s="472" t="s">
        <v>52</v>
      </c>
      <c r="F288" s="472"/>
      <c r="G288" s="472"/>
      <c r="H288" s="472"/>
      <c r="I288" s="472"/>
      <c r="J288" s="472"/>
      <c r="K288" s="19"/>
      <c r="L288" s="20"/>
      <c r="M288" s="21"/>
      <c r="N288" s="465"/>
      <c r="O288" s="22"/>
      <c r="P288" s="23"/>
      <c r="Q288" s="23"/>
      <c r="R288" s="24"/>
      <c r="S288" s="19"/>
      <c r="T288" s="25"/>
      <c r="Z288" s="269"/>
    </row>
    <row r="289" spans="1:27" ht="20.100000000000001" customHeight="1" x14ac:dyDescent="0.15">
      <c r="A289" s="203"/>
      <c r="B289" s="203"/>
      <c r="C289" s="409"/>
      <c r="D289" s="474"/>
      <c r="E289" s="159"/>
      <c r="F289" s="160"/>
      <c r="G289" s="160"/>
      <c r="H289" s="160"/>
      <c r="I289" s="160"/>
      <c r="J289" s="161"/>
      <c r="K289" s="162"/>
      <c r="L289" s="163"/>
      <c r="M289" s="164"/>
      <c r="N289" s="465"/>
      <c r="O289" s="165"/>
      <c r="P289" s="160"/>
      <c r="Q289" s="160"/>
      <c r="R289" s="161"/>
      <c r="S289" s="162"/>
      <c r="T289" s="166"/>
      <c r="Z289" s="269"/>
    </row>
    <row r="290" spans="1:27" ht="20.100000000000001" customHeight="1" x14ac:dyDescent="0.15">
      <c r="A290" s="203"/>
      <c r="B290" s="203"/>
      <c r="C290" s="216"/>
      <c r="K290" s="475"/>
      <c r="L290" s="475"/>
      <c r="M290" s="475"/>
      <c r="Z290" s="269"/>
    </row>
    <row r="291" spans="1:27" ht="20.100000000000001" customHeight="1" x14ac:dyDescent="0.15">
      <c r="A291" s="203"/>
      <c r="B291" s="203"/>
      <c r="C291" s="454"/>
      <c r="D291" s="455"/>
      <c r="E291" s="456"/>
      <c r="F291" s="455"/>
      <c r="G291" s="455"/>
      <c r="H291" s="455"/>
      <c r="I291" s="455"/>
      <c r="J291" s="455"/>
      <c r="K291" s="457"/>
      <c r="L291" s="458"/>
      <c r="M291" s="458"/>
      <c r="N291" s="458"/>
      <c r="O291" s="457"/>
      <c r="P291" s="458"/>
      <c r="Q291" s="458"/>
      <c r="R291" s="458"/>
      <c r="S291" s="457"/>
      <c r="T291" s="458"/>
      <c r="U291" s="458"/>
      <c r="V291" s="458"/>
      <c r="W291" s="458"/>
      <c r="X291" s="458"/>
      <c r="Y291" s="458"/>
      <c r="Z291" s="241"/>
      <c r="AA291" s="237"/>
    </row>
    <row r="292" spans="1:27" ht="20.100000000000001" customHeight="1" x14ac:dyDescent="0.15">
      <c r="A292" s="203"/>
      <c r="B292" s="203"/>
      <c r="C292" s="226"/>
      <c r="D292" s="226"/>
      <c r="E292" s="226"/>
      <c r="F292" s="226"/>
      <c r="G292" s="226"/>
      <c r="H292" s="226"/>
      <c r="I292" s="393"/>
      <c r="J292" s="246"/>
      <c r="K292" s="246"/>
      <c r="L292" s="246"/>
      <c r="M292" s="246"/>
      <c r="N292" s="272"/>
      <c r="O292" s="246"/>
      <c r="P292" s="246"/>
      <c r="Q292" s="246"/>
      <c r="R292" s="272"/>
      <c r="S292" s="246"/>
      <c r="T292" s="246"/>
      <c r="U292" s="246"/>
      <c r="V292" s="246"/>
      <c r="W292" s="246"/>
      <c r="X292" s="246"/>
      <c r="Y292" s="246"/>
      <c r="Z292" s="246"/>
      <c r="AA292" s="246"/>
    </row>
    <row r="293" spans="1:27" ht="20.100000000000001" customHeight="1" x14ac:dyDescent="0.15">
      <c r="A293" s="203"/>
      <c r="B293" s="203"/>
      <c r="C293" s="226"/>
      <c r="D293" s="226"/>
      <c r="E293" s="226"/>
      <c r="F293" s="226"/>
      <c r="G293" s="226"/>
      <c r="H293" s="226"/>
      <c r="I293" s="393"/>
      <c r="J293" s="246"/>
      <c r="K293" s="246"/>
      <c r="L293" s="246"/>
      <c r="M293" s="246"/>
      <c r="N293" s="272"/>
      <c r="O293" s="246"/>
      <c r="P293" s="246"/>
      <c r="Q293" s="246"/>
      <c r="R293" s="272"/>
      <c r="S293" s="246"/>
      <c r="T293" s="246"/>
      <c r="U293" s="246"/>
      <c r="V293" s="246"/>
      <c r="W293" s="246"/>
      <c r="X293" s="246"/>
      <c r="Y293" s="246"/>
      <c r="Z293" s="246"/>
      <c r="AA293" s="246"/>
    </row>
    <row r="294" spans="1:27" ht="20.100000000000001" customHeight="1" x14ac:dyDescent="0.15">
      <c r="A294" s="203"/>
      <c r="B294" s="203"/>
      <c r="C294" s="213" t="s">
        <v>219</v>
      </c>
      <c r="D294" s="214"/>
      <c r="E294" s="214"/>
      <c r="F294" s="214"/>
      <c r="G294" s="214"/>
      <c r="H294" s="215"/>
    </row>
    <row r="295" spans="1:27" ht="20.100000000000001" customHeight="1" x14ac:dyDescent="0.15">
      <c r="A295" s="203"/>
      <c r="B295" s="203"/>
      <c r="C295" s="216"/>
      <c r="D295" s="217"/>
      <c r="E295" s="217"/>
      <c r="F295" s="217"/>
      <c r="G295" s="217"/>
      <c r="H295" s="217"/>
      <c r="I295" s="218"/>
      <c r="J295" s="218"/>
      <c r="K295" s="218"/>
      <c r="L295" s="218"/>
      <c r="M295" s="218"/>
      <c r="N295" s="218"/>
      <c r="O295" s="218"/>
      <c r="P295" s="218"/>
      <c r="Q295" s="218"/>
      <c r="R295" s="218"/>
      <c r="S295" s="218"/>
      <c r="T295" s="218"/>
      <c r="U295" s="218"/>
      <c r="V295" s="218"/>
      <c r="W295" s="218"/>
      <c r="X295" s="218"/>
      <c r="Y295" s="218"/>
      <c r="Z295" s="219"/>
    </row>
    <row r="296" spans="1:27" ht="20.100000000000001" customHeight="1" x14ac:dyDescent="0.15">
      <c r="A296" s="203"/>
      <c r="B296" s="203"/>
      <c r="C296" s="216"/>
      <c r="D296" s="221">
        <v>1</v>
      </c>
      <c r="E296" s="394" t="s">
        <v>11</v>
      </c>
      <c r="F296" s="394"/>
      <c r="G296" s="394"/>
      <c r="H296" s="394"/>
      <c r="I296" s="33"/>
      <c r="J296" s="33"/>
      <c r="K296" s="33"/>
      <c r="L296" s="33"/>
      <c r="M296" s="33"/>
      <c r="N296" s="476"/>
      <c r="O296" s="476"/>
      <c r="P296" s="476"/>
      <c r="Q296" s="476"/>
      <c r="R296" s="476"/>
      <c r="S296" s="476"/>
      <c r="T296" s="476"/>
      <c r="U296" s="476"/>
      <c r="V296" s="476"/>
      <c r="W296" s="476"/>
      <c r="X296" s="476"/>
      <c r="Y296" s="476"/>
      <c r="Z296" s="477"/>
      <c r="AA296" s="476"/>
    </row>
    <row r="297" spans="1:27" ht="20.100000000000001" customHeight="1" x14ac:dyDescent="0.15">
      <c r="A297" s="203"/>
      <c r="B297" s="203"/>
      <c r="C297" s="216"/>
      <c r="D297" s="221"/>
      <c r="E297" s="478"/>
      <c r="F297" s="478"/>
      <c r="G297" s="478"/>
      <c r="H297" s="478"/>
      <c r="I297" s="232"/>
      <c r="J297" s="479" t="s">
        <v>188</v>
      </c>
      <c r="K297" s="450"/>
      <c r="L297" s="450"/>
      <c r="M297" s="450"/>
      <c r="N297" s="450"/>
      <c r="O297" s="450"/>
      <c r="P297" s="450"/>
      <c r="Q297" s="450"/>
      <c r="R297" s="450"/>
      <c r="S297" s="450"/>
      <c r="T297" s="450"/>
      <c r="U297" s="450"/>
      <c r="V297" s="450"/>
      <c r="W297" s="450"/>
      <c r="X297" s="450"/>
      <c r="Y297" s="450"/>
      <c r="Z297" s="480"/>
      <c r="AA297" s="450"/>
    </row>
    <row r="298" spans="1:27" ht="20.100000000000001" customHeight="1" x14ac:dyDescent="0.15">
      <c r="A298" s="203"/>
      <c r="B298" s="203"/>
      <c r="C298" s="216"/>
      <c r="D298" s="221">
        <v>2</v>
      </c>
      <c r="E298" s="476" t="s">
        <v>172</v>
      </c>
      <c r="F298" s="478"/>
      <c r="G298" s="478"/>
      <c r="H298" s="478"/>
      <c r="I298" s="232"/>
      <c r="J298" s="479"/>
      <c r="K298" s="450"/>
      <c r="L298" s="450"/>
      <c r="M298" s="450"/>
      <c r="N298" s="450"/>
      <c r="O298" s="450"/>
      <c r="P298" s="450"/>
      <c r="Q298" s="450"/>
      <c r="R298" s="450"/>
      <c r="S298" s="450"/>
      <c r="T298" s="450"/>
      <c r="U298" s="450"/>
      <c r="V298" s="450"/>
      <c r="W298" s="450"/>
      <c r="X298" s="450"/>
      <c r="Y298" s="450"/>
      <c r="Z298" s="480"/>
      <c r="AA298" s="450"/>
    </row>
    <row r="299" spans="1:27" ht="30" customHeight="1" x14ac:dyDescent="0.15">
      <c r="A299" s="203"/>
      <c r="B299" s="203"/>
      <c r="C299" s="216"/>
      <c r="D299" s="481"/>
      <c r="E299" s="482" t="s">
        <v>250</v>
      </c>
      <c r="F299" s="482"/>
      <c r="G299" s="482"/>
      <c r="H299" s="482"/>
      <c r="I299" s="482"/>
      <c r="J299" s="482"/>
      <c r="K299" s="482"/>
      <c r="L299" s="482"/>
      <c r="M299" s="482"/>
      <c r="N299" s="482"/>
      <c r="O299" s="482"/>
      <c r="P299" s="482"/>
      <c r="Q299" s="482"/>
      <c r="R299" s="482"/>
      <c r="S299" s="482"/>
      <c r="T299" s="482"/>
      <c r="U299" s="482"/>
      <c r="V299" s="482"/>
      <c r="W299" s="482"/>
      <c r="X299" s="482"/>
      <c r="Y299" s="482"/>
      <c r="Z299" s="480"/>
      <c r="AA299" s="450"/>
    </row>
    <row r="300" spans="1:27" ht="30" customHeight="1" x14ac:dyDescent="0.15">
      <c r="A300" s="201">
        <f>IFERROR(IF(COUNTIF($L301:$L362,"○")&lt;1,1001,0),3)</f>
        <v>1001</v>
      </c>
      <c r="B300" s="608"/>
      <c r="C300" s="216"/>
      <c r="D300" s="269"/>
      <c r="E300" s="483" t="s">
        <v>189</v>
      </c>
      <c r="F300" s="484"/>
      <c r="G300" s="484"/>
      <c r="H300" s="484"/>
      <c r="I300" s="484"/>
      <c r="J300" s="484"/>
      <c r="K300" s="484"/>
      <c r="L300" s="485" t="s">
        <v>12</v>
      </c>
      <c r="M300" s="485"/>
      <c r="N300" s="485" t="s">
        <v>220</v>
      </c>
      <c r="O300" s="485"/>
      <c r="P300" s="486" t="s">
        <v>221</v>
      </c>
      <c r="Q300" s="486"/>
      <c r="R300" s="486"/>
      <c r="S300" s="487" t="s">
        <v>238</v>
      </c>
      <c r="T300" s="487"/>
      <c r="U300" s="487" t="str">
        <f>"登録年月日
"&amp;日付例</f>
        <v>登録年月日
例)2024/4/1、R6/4/1</v>
      </c>
      <c r="V300" s="487"/>
      <c r="W300" s="487"/>
      <c r="X300" s="487"/>
      <c r="Y300" s="488"/>
      <c r="Z300" s="480"/>
      <c r="AA300" s="450"/>
    </row>
    <row r="301" spans="1:27" ht="20.100000000000001" customHeight="1" x14ac:dyDescent="0.15">
      <c r="A301" s="201">
        <f>IFERROR(IF(AND(L301="○",  OR(TRIM(S301=""), TRIM(U301=""))),1001,0),3)</f>
        <v>0</v>
      </c>
      <c r="B301" s="203"/>
      <c r="C301" s="216"/>
      <c r="E301" s="489" t="s">
        <v>251</v>
      </c>
      <c r="F301" s="490" t="s">
        <v>241</v>
      </c>
      <c r="G301" s="490"/>
      <c r="H301" s="490"/>
      <c r="I301" s="490"/>
      <c r="J301" s="490"/>
      <c r="K301" s="490"/>
      <c r="L301" s="108"/>
      <c r="M301" s="109"/>
      <c r="N301" s="491"/>
      <c r="O301" s="492"/>
      <c r="P301" s="493" t="s">
        <v>29</v>
      </c>
      <c r="Q301" s="399"/>
      <c r="R301" s="494"/>
      <c r="S301" s="110"/>
      <c r="T301" s="111"/>
      <c r="U301" s="116"/>
      <c r="V301" s="117"/>
      <c r="W301" s="117"/>
      <c r="X301" s="117"/>
      <c r="Y301" s="118"/>
      <c r="Z301" s="480"/>
      <c r="AA301" s="450"/>
    </row>
    <row r="302" spans="1:27" ht="20.100000000000001" customHeight="1" x14ac:dyDescent="0.15">
      <c r="A302" s="201">
        <f>IFERROR(IF(AND(L302="○",  OR(TRIM(S301=""), TRIM(U301=""))),1001,0),3)</f>
        <v>0</v>
      </c>
      <c r="B302" s="203"/>
      <c r="C302" s="216"/>
      <c r="E302" s="495"/>
      <c r="F302" s="496" t="s">
        <v>72</v>
      </c>
      <c r="G302" s="496"/>
      <c r="H302" s="496"/>
      <c r="I302" s="496"/>
      <c r="J302" s="496"/>
      <c r="K302" s="496"/>
      <c r="L302" s="26"/>
      <c r="M302" s="27"/>
      <c r="N302" s="497"/>
      <c r="O302" s="498"/>
      <c r="P302" s="499"/>
      <c r="Q302" s="411"/>
      <c r="R302" s="500"/>
      <c r="S302" s="112"/>
      <c r="T302" s="113"/>
      <c r="U302" s="119"/>
      <c r="V302" s="34"/>
      <c r="W302" s="34"/>
      <c r="X302" s="34"/>
      <c r="Y302" s="120"/>
      <c r="Z302" s="480"/>
      <c r="AA302" s="450"/>
    </row>
    <row r="303" spans="1:27" ht="20.100000000000001" customHeight="1" x14ac:dyDescent="0.15">
      <c r="A303" s="201">
        <f>IFERROR(IF(AND(L303="○",  OR(TRIM(S301=""), TRIM(U301=""))),1001,0),3)</f>
        <v>0</v>
      </c>
      <c r="B303" s="203"/>
      <c r="C303" s="216"/>
      <c r="E303" s="501"/>
      <c r="F303" s="502" t="s">
        <v>73</v>
      </c>
      <c r="G303" s="502"/>
      <c r="H303" s="502"/>
      <c r="I303" s="502"/>
      <c r="J303" s="502"/>
      <c r="K303" s="502"/>
      <c r="L303" s="124"/>
      <c r="M303" s="125"/>
      <c r="N303" s="503"/>
      <c r="O303" s="504"/>
      <c r="P303" s="505"/>
      <c r="Q303" s="421"/>
      <c r="R303" s="506"/>
      <c r="S303" s="114"/>
      <c r="T303" s="115"/>
      <c r="U303" s="121"/>
      <c r="V303" s="122"/>
      <c r="W303" s="122"/>
      <c r="X303" s="122"/>
      <c r="Y303" s="123"/>
      <c r="Z303" s="480"/>
      <c r="AA303" s="450"/>
    </row>
    <row r="304" spans="1:27" ht="20.100000000000001" customHeight="1" x14ac:dyDescent="0.15">
      <c r="A304" s="201">
        <f>IFERROR(IF(AND(L304="○",  OR(TRIM(S304=""), TRIM(U304=""))),1001,0),3)</f>
        <v>0</v>
      </c>
      <c r="B304" s="203"/>
      <c r="C304" s="216"/>
      <c r="E304" s="507" t="s">
        <v>187</v>
      </c>
      <c r="F304" s="508" t="s">
        <v>252</v>
      </c>
      <c r="G304" s="508"/>
      <c r="H304" s="508"/>
      <c r="I304" s="508"/>
      <c r="J304" s="508"/>
      <c r="K304" s="508"/>
      <c r="L304" s="108"/>
      <c r="M304" s="109"/>
      <c r="N304" s="491"/>
      <c r="O304" s="492"/>
      <c r="P304" s="493" t="s">
        <v>30</v>
      </c>
      <c r="Q304" s="399"/>
      <c r="R304" s="494"/>
      <c r="S304" s="167"/>
      <c r="T304" s="168"/>
      <c r="U304" s="189"/>
      <c r="V304" s="54"/>
      <c r="W304" s="54"/>
      <c r="X304" s="54"/>
      <c r="Y304" s="192"/>
      <c r="Z304" s="480"/>
      <c r="AA304" s="450"/>
    </row>
    <row r="305" spans="1:27" ht="20.100000000000001" customHeight="1" x14ac:dyDescent="0.15">
      <c r="B305" s="203"/>
      <c r="C305" s="216"/>
      <c r="E305" s="509"/>
      <c r="F305" s="496" t="s">
        <v>87</v>
      </c>
      <c r="G305" s="496"/>
      <c r="H305" s="496"/>
      <c r="I305" s="496"/>
      <c r="J305" s="496"/>
      <c r="K305" s="496"/>
      <c r="L305" s="26"/>
      <c r="M305" s="27"/>
      <c r="N305" s="503"/>
      <c r="O305" s="504"/>
      <c r="P305" s="510"/>
      <c r="Q305" s="511"/>
      <c r="R305" s="512"/>
      <c r="S305" s="503"/>
      <c r="T305" s="504"/>
      <c r="U305" s="513"/>
      <c r="V305" s="514"/>
      <c r="W305" s="514"/>
      <c r="X305" s="514"/>
      <c r="Y305" s="515"/>
      <c r="Z305" s="516"/>
      <c r="AA305" s="450"/>
    </row>
    <row r="306" spans="1:27" ht="20.100000000000001" customHeight="1" x14ac:dyDescent="0.15">
      <c r="B306" s="203"/>
      <c r="C306" s="216"/>
      <c r="E306" s="509"/>
      <c r="F306" s="496" t="s">
        <v>173</v>
      </c>
      <c r="G306" s="496"/>
      <c r="H306" s="496"/>
      <c r="I306" s="496"/>
      <c r="J306" s="496"/>
      <c r="K306" s="496"/>
      <c r="L306" s="26"/>
      <c r="M306" s="27"/>
      <c r="N306" s="517"/>
      <c r="O306" s="518"/>
      <c r="P306" s="510"/>
      <c r="Q306" s="511"/>
      <c r="R306" s="512"/>
      <c r="S306" s="517"/>
      <c r="T306" s="518"/>
      <c r="U306" s="519"/>
      <c r="V306" s="520"/>
      <c r="W306" s="520"/>
      <c r="X306" s="520"/>
      <c r="Y306" s="521"/>
      <c r="Z306" s="516"/>
      <c r="AA306" s="450"/>
    </row>
    <row r="307" spans="1:27" ht="20.100000000000001" customHeight="1" x14ac:dyDescent="0.15">
      <c r="B307" s="203"/>
      <c r="C307" s="216"/>
      <c r="E307" s="509"/>
      <c r="F307" s="496" t="s">
        <v>74</v>
      </c>
      <c r="G307" s="496"/>
      <c r="H307" s="496"/>
      <c r="I307" s="496"/>
      <c r="J307" s="496"/>
      <c r="K307" s="496"/>
      <c r="L307" s="26"/>
      <c r="M307" s="27"/>
      <c r="N307" s="517"/>
      <c r="O307" s="518"/>
      <c r="P307" s="510"/>
      <c r="Q307" s="511"/>
      <c r="R307" s="512"/>
      <c r="S307" s="517"/>
      <c r="T307" s="518"/>
      <c r="U307" s="519"/>
      <c r="V307" s="520"/>
      <c r="W307" s="520"/>
      <c r="X307" s="520"/>
      <c r="Y307" s="521"/>
      <c r="Z307" s="480"/>
      <c r="AA307" s="450"/>
    </row>
    <row r="308" spans="1:27" ht="20.100000000000001" customHeight="1" x14ac:dyDescent="0.15">
      <c r="B308" s="203"/>
      <c r="C308" s="216"/>
      <c r="E308" s="509"/>
      <c r="F308" s="496" t="s">
        <v>0</v>
      </c>
      <c r="G308" s="496"/>
      <c r="H308" s="496"/>
      <c r="I308" s="496"/>
      <c r="J308" s="496"/>
      <c r="K308" s="496"/>
      <c r="L308" s="26"/>
      <c r="M308" s="27"/>
      <c r="N308" s="517"/>
      <c r="O308" s="518"/>
      <c r="P308" s="510"/>
      <c r="Q308" s="511"/>
      <c r="R308" s="512"/>
      <c r="S308" s="517"/>
      <c r="T308" s="518"/>
      <c r="U308" s="519"/>
      <c r="V308" s="520"/>
      <c r="W308" s="520"/>
      <c r="X308" s="520"/>
      <c r="Y308" s="521"/>
      <c r="Z308" s="480"/>
      <c r="AA308" s="450"/>
    </row>
    <row r="309" spans="1:27" ht="20.100000000000001" customHeight="1" x14ac:dyDescent="0.15">
      <c r="B309" s="203"/>
      <c r="C309" s="216"/>
      <c r="E309" s="509"/>
      <c r="F309" s="496" t="s">
        <v>1</v>
      </c>
      <c r="G309" s="496"/>
      <c r="H309" s="496"/>
      <c r="I309" s="496"/>
      <c r="J309" s="496"/>
      <c r="K309" s="496"/>
      <c r="L309" s="26"/>
      <c r="M309" s="27"/>
      <c r="N309" s="517"/>
      <c r="O309" s="518"/>
      <c r="P309" s="510"/>
      <c r="Q309" s="511"/>
      <c r="R309" s="512"/>
      <c r="S309" s="517"/>
      <c r="T309" s="518"/>
      <c r="U309" s="519"/>
      <c r="V309" s="520"/>
      <c r="W309" s="520"/>
      <c r="X309" s="520"/>
      <c r="Y309" s="521"/>
      <c r="Z309" s="480"/>
      <c r="AA309" s="450"/>
    </row>
    <row r="310" spans="1:27" ht="20.100000000000001" customHeight="1" x14ac:dyDescent="0.15">
      <c r="B310" s="203"/>
      <c r="C310" s="216"/>
      <c r="E310" s="509"/>
      <c r="F310" s="496" t="s">
        <v>2</v>
      </c>
      <c r="G310" s="496"/>
      <c r="H310" s="496"/>
      <c r="I310" s="496"/>
      <c r="J310" s="496"/>
      <c r="K310" s="496"/>
      <c r="L310" s="26"/>
      <c r="M310" s="27"/>
      <c r="N310" s="517"/>
      <c r="O310" s="518"/>
      <c r="P310" s="510"/>
      <c r="Q310" s="511"/>
      <c r="R310" s="512"/>
      <c r="S310" s="517"/>
      <c r="T310" s="518"/>
      <c r="U310" s="519"/>
      <c r="V310" s="520"/>
      <c r="W310" s="520"/>
      <c r="X310" s="520"/>
      <c r="Y310" s="521"/>
      <c r="Z310" s="480"/>
      <c r="AA310" s="450"/>
    </row>
    <row r="311" spans="1:27" ht="20.100000000000001" customHeight="1" x14ac:dyDescent="0.15">
      <c r="B311" s="203"/>
      <c r="C311" s="216"/>
      <c r="E311" s="509"/>
      <c r="F311" s="496" t="s">
        <v>174</v>
      </c>
      <c r="G311" s="496"/>
      <c r="H311" s="496"/>
      <c r="I311" s="496"/>
      <c r="J311" s="496"/>
      <c r="K311" s="496"/>
      <c r="L311" s="26"/>
      <c r="M311" s="27"/>
      <c r="N311" s="517"/>
      <c r="O311" s="518"/>
      <c r="P311" s="510"/>
      <c r="Q311" s="511"/>
      <c r="R311" s="512"/>
      <c r="S311" s="517"/>
      <c r="T311" s="518"/>
      <c r="U311" s="519"/>
      <c r="V311" s="520"/>
      <c r="W311" s="520"/>
      <c r="X311" s="520"/>
      <c r="Y311" s="521"/>
      <c r="Z311" s="480"/>
      <c r="AA311" s="450"/>
    </row>
    <row r="312" spans="1:27" ht="20.100000000000001" customHeight="1" x14ac:dyDescent="0.15">
      <c r="B312" s="203"/>
      <c r="C312" s="216"/>
      <c r="E312" s="509"/>
      <c r="F312" s="496" t="s">
        <v>175</v>
      </c>
      <c r="G312" s="496"/>
      <c r="H312" s="496"/>
      <c r="I312" s="496"/>
      <c r="J312" s="496"/>
      <c r="K312" s="496"/>
      <c r="L312" s="26"/>
      <c r="M312" s="27"/>
      <c r="N312" s="517"/>
      <c r="O312" s="518"/>
      <c r="P312" s="510"/>
      <c r="Q312" s="511"/>
      <c r="R312" s="512"/>
      <c r="S312" s="517"/>
      <c r="T312" s="518"/>
      <c r="U312" s="519"/>
      <c r="V312" s="520"/>
      <c r="W312" s="520"/>
      <c r="X312" s="520"/>
      <c r="Y312" s="521"/>
      <c r="Z312" s="480"/>
      <c r="AA312" s="450"/>
    </row>
    <row r="313" spans="1:27" ht="20.100000000000001" customHeight="1" x14ac:dyDescent="0.15">
      <c r="B313" s="203"/>
      <c r="C313" s="216"/>
      <c r="E313" s="509"/>
      <c r="F313" s="496" t="s">
        <v>258</v>
      </c>
      <c r="G313" s="496"/>
      <c r="H313" s="496"/>
      <c r="I313" s="496"/>
      <c r="J313" s="496"/>
      <c r="K313" s="496"/>
      <c r="L313" s="26"/>
      <c r="M313" s="27"/>
      <c r="N313" s="517"/>
      <c r="O313" s="518"/>
      <c r="P313" s="510"/>
      <c r="Q313" s="511"/>
      <c r="R313" s="512"/>
      <c r="S313" s="517"/>
      <c r="T313" s="518"/>
      <c r="U313" s="519"/>
      <c r="V313" s="520"/>
      <c r="W313" s="520"/>
      <c r="X313" s="520"/>
      <c r="Y313" s="521"/>
      <c r="Z313" s="480"/>
      <c r="AA313" s="450"/>
    </row>
    <row r="314" spans="1:27" ht="20.100000000000001" customHeight="1" x14ac:dyDescent="0.15">
      <c r="B314" s="203"/>
      <c r="C314" s="216"/>
      <c r="E314" s="509"/>
      <c r="F314" s="496" t="s">
        <v>259</v>
      </c>
      <c r="G314" s="496"/>
      <c r="H314" s="496"/>
      <c r="I314" s="496"/>
      <c r="J314" s="496"/>
      <c r="K314" s="496"/>
      <c r="L314" s="26"/>
      <c r="M314" s="27"/>
      <c r="N314" s="517"/>
      <c r="O314" s="518"/>
      <c r="P314" s="510"/>
      <c r="Q314" s="511"/>
      <c r="R314" s="512"/>
      <c r="S314" s="517"/>
      <c r="T314" s="518"/>
      <c r="U314" s="519"/>
      <c r="V314" s="520"/>
      <c r="W314" s="520"/>
      <c r="X314" s="520"/>
      <c r="Y314" s="521"/>
      <c r="Z314" s="480"/>
      <c r="AA314" s="450"/>
    </row>
    <row r="315" spans="1:27" ht="20.100000000000001" customHeight="1" x14ac:dyDescent="0.15">
      <c r="B315" s="203"/>
      <c r="C315" s="216"/>
      <c r="E315" s="509"/>
      <c r="F315" s="496" t="s">
        <v>260</v>
      </c>
      <c r="G315" s="496"/>
      <c r="H315" s="496"/>
      <c r="I315" s="496"/>
      <c r="J315" s="496"/>
      <c r="K315" s="496"/>
      <c r="L315" s="26"/>
      <c r="M315" s="27"/>
      <c r="N315" s="517"/>
      <c r="O315" s="518"/>
      <c r="P315" s="510"/>
      <c r="Q315" s="511"/>
      <c r="R315" s="512"/>
      <c r="S315" s="517"/>
      <c r="T315" s="518"/>
      <c r="U315" s="519"/>
      <c r="V315" s="520"/>
      <c r="W315" s="520"/>
      <c r="X315" s="520"/>
      <c r="Y315" s="521"/>
      <c r="Z315" s="480"/>
      <c r="AA315" s="450"/>
    </row>
    <row r="316" spans="1:27" ht="20.100000000000001" customHeight="1" x14ac:dyDescent="0.15">
      <c r="B316" s="203"/>
      <c r="C316" s="216"/>
      <c r="E316" s="509"/>
      <c r="F316" s="496" t="s">
        <v>176</v>
      </c>
      <c r="G316" s="496"/>
      <c r="H316" s="496"/>
      <c r="I316" s="496"/>
      <c r="J316" s="496"/>
      <c r="K316" s="496"/>
      <c r="L316" s="26"/>
      <c r="M316" s="27"/>
      <c r="N316" s="517"/>
      <c r="O316" s="518"/>
      <c r="P316" s="510"/>
      <c r="Q316" s="511"/>
      <c r="R316" s="512"/>
      <c r="S316" s="517"/>
      <c r="T316" s="518"/>
      <c r="U316" s="519"/>
      <c r="V316" s="520"/>
      <c r="W316" s="520"/>
      <c r="X316" s="520"/>
      <c r="Y316" s="521"/>
      <c r="Z316" s="480"/>
      <c r="AA316" s="450"/>
    </row>
    <row r="317" spans="1:27" ht="20.100000000000001" customHeight="1" x14ac:dyDescent="0.15">
      <c r="B317" s="203"/>
      <c r="C317" s="216"/>
      <c r="E317" s="509"/>
      <c r="F317" s="496" t="s">
        <v>75</v>
      </c>
      <c r="G317" s="496"/>
      <c r="H317" s="496"/>
      <c r="I317" s="496"/>
      <c r="J317" s="496"/>
      <c r="K317" s="496"/>
      <c r="L317" s="26"/>
      <c r="M317" s="27"/>
      <c r="N317" s="517"/>
      <c r="O317" s="518"/>
      <c r="P317" s="510"/>
      <c r="Q317" s="511"/>
      <c r="R317" s="512"/>
      <c r="S317" s="517"/>
      <c r="T317" s="518"/>
      <c r="U317" s="519"/>
      <c r="V317" s="520"/>
      <c r="W317" s="520"/>
      <c r="X317" s="520"/>
      <c r="Y317" s="521"/>
      <c r="Z317" s="480"/>
      <c r="AA317" s="450"/>
    </row>
    <row r="318" spans="1:27" ht="20.100000000000001" customHeight="1" x14ac:dyDescent="0.15">
      <c r="B318" s="203"/>
      <c r="C318" s="216"/>
      <c r="E318" s="522"/>
      <c r="F318" s="523" t="s">
        <v>76</v>
      </c>
      <c r="G318" s="523"/>
      <c r="H318" s="523"/>
      <c r="I318" s="523"/>
      <c r="J318" s="523"/>
      <c r="K318" s="523"/>
      <c r="L318" s="124"/>
      <c r="M318" s="125"/>
      <c r="N318" s="524"/>
      <c r="O318" s="525"/>
      <c r="P318" s="526"/>
      <c r="Q318" s="527"/>
      <c r="R318" s="528"/>
      <c r="S318" s="524"/>
      <c r="T318" s="525"/>
      <c r="U318" s="529"/>
      <c r="V318" s="530"/>
      <c r="W318" s="530"/>
      <c r="X318" s="530"/>
      <c r="Y318" s="531"/>
      <c r="Z318" s="480"/>
      <c r="AA318" s="450"/>
    </row>
    <row r="319" spans="1:27" ht="20.100000000000001" customHeight="1" x14ac:dyDescent="0.15">
      <c r="A319" s="201">
        <f>IFERROR(IF(AND(L319="○",  N319="○",  OR(TRIM(S319=""), TRIM(U319=""))),1001,0),3)</f>
        <v>0</v>
      </c>
      <c r="B319" s="203"/>
      <c r="C319" s="216"/>
      <c r="E319" s="532" t="s">
        <v>169</v>
      </c>
      <c r="F319" s="490" t="s">
        <v>98</v>
      </c>
      <c r="G319" s="490"/>
      <c r="H319" s="490"/>
      <c r="I319" s="490"/>
      <c r="J319" s="490"/>
      <c r="K319" s="490"/>
      <c r="L319" s="108"/>
      <c r="M319" s="109"/>
      <c r="N319" s="133"/>
      <c r="O319" s="134"/>
      <c r="P319" s="493" t="s">
        <v>31</v>
      </c>
      <c r="Q319" s="399"/>
      <c r="R319" s="494"/>
      <c r="S319" s="110"/>
      <c r="T319" s="111"/>
      <c r="U319" s="116"/>
      <c r="V319" s="137"/>
      <c r="W319" s="137"/>
      <c r="X319" s="137"/>
      <c r="Y319" s="138"/>
      <c r="Z319" s="480"/>
      <c r="AA319" s="450"/>
    </row>
    <row r="320" spans="1:27" ht="20.100000000000001" customHeight="1" x14ac:dyDescent="0.15">
      <c r="A320" s="201">
        <f>IFERROR(IF(AND(L320="○",  N320="○",  OR(TRIM(S319=""), TRIM(U319=""))),1001,0),3)</f>
        <v>0</v>
      </c>
      <c r="B320" s="203"/>
      <c r="C320" s="216"/>
      <c r="E320" s="533"/>
      <c r="F320" s="496" t="s">
        <v>78</v>
      </c>
      <c r="G320" s="496"/>
      <c r="H320" s="496"/>
      <c r="I320" s="496"/>
      <c r="J320" s="496"/>
      <c r="K320" s="496"/>
      <c r="L320" s="26"/>
      <c r="M320" s="27"/>
      <c r="N320" s="28"/>
      <c r="O320" s="29"/>
      <c r="P320" s="499"/>
      <c r="Q320" s="411"/>
      <c r="R320" s="500"/>
      <c r="S320" s="112"/>
      <c r="T320" s="113"/>
      <c r="U320" s="112"/>
      <c r="V320" s="40"/>
      <c r="W320" s="40"/>
      <c r="X320" s="40"/>
      <c r="Y320" s="139"/>
      <c r="Z320" s="480"/>
      <c r="AA320" s="450"/>
    </row>
    <row r="321" spans="1:27" ht="20.100000000000001" customHeight="1" x14ac:dyDescent="0.15">
      <c r="A321" s="201">
        <f>IFERROR(IF(AND(L321="○",  N321="○",  OR(TRIM(S319=""), TRIM(U319=""))),1001,0),3)</f>
        <v>0</v>
      </c>
      <c r="B321" s="203"/>
      <c r="C321" s="216"/>
      <c r="E321" s="533"/>
      <c r="F321" s="496" t="s">
        <v>79</v>
      </c>
      <c r="G321" s="496"/>
      <c r="H321" s="496"/>
      <c r="I321" s="496"/>
      <c r="J321" s="496"/>
      <c r="K321" s="496"/>
      <c r="L321" s="26"/>
      <c r="M321" s="27"/>
      <c r="N321" s="28"/>
      <c r="O321" s="29"/>
      <c r="P321" s="499"/>
      <c r="Q321" s="411"/>
      <c r="R321" s="500"/>
      <c r="S321" s="112"/>
      <c r="T321" s="113"/>
      <c r="U321" s="112"/>
      <c r="V321" s="40"/>
      <c r="W321" s="40"/>
      <c r="X321" s="40"/>
      <c r="Y321" s="139"/>
      <c r="Z321" s="480"/>
      <c r="AA321" s="450"/>
    </row>
    <row r="322" spans="1:27" ht="20.100000000000001" customHeight="1" x14ac:dyDescent="0.15">
      <c r="A322" s="201">
        <f>IFERROR(IF(AND(L322="○",  N322="○",  OR(TRIM(S319=""), TRIM(U319=""))),1001,0),3)</f>
        <v>0</v>
      </c>
      <c r="B322" s="203"/>
      <c r="C322" s="216"/>
      <c r="E322" s="533"/>
      <c r="F322" s="496" t="s">
        <v>80</v>
      </c>
      <c r="G322" s="496"/>
      <c r="H322" s="496"/>
      <c r="I322" s="496"/>
      <c r="J322" s="496"/>
      <c r="K322" s="496"/>
      <c r="L322" s="26"/>
      <c r="M322" s="27"/>
      <c r="N322" s="28"/>
      <c r="O322" s="29"/>
      <c r="P322" s="499"/>
      <c r="Q322" s="411"/>
      <c r="R322" s="500"/>
      <c r="S322" s="112"/>
      <c r="T322" s="113"/>
      <c r="U322" s="112"/>
      <c r="V322" s="40"/>
      <c r="W322" s="40"/>
      <c r="X322" s="40"/>
      <c r="Y322" s="139"/>
      <c r="Z322" s="480"/>
      <c r="AA322" s="450"/>
    </row>
    <row r="323" spans="1:27" ht="20.100000000000001" customHeight="1" x14ac:dyDescent="0.15">
      <c r="A323" s="201">
        <f>IFERROR(IF(AND(L323="○",  N323="○",  OR(TRIM(S319=""), TRIM(U319=""))),1001,0),3)</f>
        <v>0</v>
      </c>
      <c r="B323" s="203"/>
      <c r="C323" s="216"/>
      <c r="E323" s="533"/>
      <c r="F323" s="496" t="s">
        <v>99</v>
      </c>
      <c r="G323" s="496"/>
      <c r="H323" s="496"/>
      <c r="I323" s="496"/>
      <c r="J323" s="496"/>
      <c r="K323" s="496"/>
      <c r="L323" s="26"/>
      <c r="M323" s="27"/>
      <c r="N323" s="28"/>
      <c r="O323" s="29"/>
      <c r="P323" s="499"/>
      <c r="Q323" s="411"/>
      <c r="R323" s="500"/>
      <c r="S323" s="112"/>
      <c r="T323" s="113"/>
      <c r="U323" s="112"/>
      <c r="V323" s="40"/>
      <c r="W323" s="40"/>
      <c r="X323" s="40"/>
      <c r="Y323" s="139"/>
      <c r="Z323" s="480"/>
      <c r="AA323" s="450"/>
    </row>
    <row r="324" spans="1:27" ht="20.100000000000001" customHeight="1" x14ac:dyDescent="0.15">
      <c r="A324" s="201">
        <f>IFERROR(IF(AND(L324="○",  N324="○",  OR(TRIM(S319=""), TRIM(U319=""))),1001,0),3)</f>
        <v>0</v>
      </c>
      <c r="B324" s="203"/>
      <c r="C324" s="216"/>
      <c r="E324" s="533"/>
      <c r="F324" s="496" t="s">
        <v>177</v>
      </c>
      <c r="G324" s="496"/>
      <c r="H324" s="496"/>
      <c r="I324" s="496"/>
      <c r="J324" s="496"/>
      <c r="K324" s="496"/>
      <c r="L324" s="26"/>
      <c r="M324" s="27"/>
      <c r="N324" s="28"/>
      <c r="O324" s="29"/>
      <c r="P324" s="499"/>
      <c r="Q324" s="411"/>
      <c r="R324" s="500"/>
      <c r="S324" s="112"/>
      <c r="T324" s="113"/>
      <c r="U324" s="112"/>
      <c r="V324" s="40"/>
      <c r="W324" s="40"/>
      <c r="X324" s="40"/>
      <c r="Y324" s="139"/>
      <c r="Z324" s="480"/>
      <c r="AA324" s="450"/>
    </row>
    <row r="325" spans="1:27" ht="20.100000000000001" customHeight="1" x14ac:dyDescent="0.15">
      <c r="A325" s="201">
        <f>IFERROR(IF(AND(L325="○",  N325="○",  OR(TRIM(S319=""), TRIM(U319=""))),1001,0),3)</f>
        <v>0</v>
      </c>
      <c r="B325" s="203"/>
      <c r="C325" s="216"/>
      <c r="E325" s="533"/>
      <c r="F325" s="496" t="s">
        <v>100</v>
      </c>
      <c r="G325" s="496"/>
      <c r="H325" s="496"/>
      <c r="I325" s="496"/>
      <c r="J325" s="496"/>
      <c r="K325" s="496"/>
      <c r="L325" s="26"/>
      <c r="M325" s="27"/>
      <c r="N325" s="28"/>
      <c r="O325" s="29"/>
      <c r="P325" s="499"/>
      <c r="Q325" s="411"/>
      <c r="R325" s="500"/>
      <c r="S325" s="112"/>
      <c r="T325" s="113"/>
      <c r="U325" s="112"/>
      <c r="V325" s="40"/>
      <c r="W325" s="40"/>
      <c r="X325" s="40"/>
      <c r="Y325" s="139"/>
      <c r="Z325" s="480"/>
      <c r="AA325" s="450"/>
    </row>
    <row r="326" spans="1:27" ht="20.100000000000001" customHeight="1" x14ac:dyDescent="0.15">
      <c r="A326" s="201">
        <f>IFERROR(IF(AND(L326="○",  N326="○",  OR(TRIM(S319=""), TRIM(U319=""))),1001,0),3)</f>
        <v>0</v>
      </c>
      <c r="B326" s="203"/>
      <c r="C326" s="216"/>
      <c r="E326" s="533"/>
      <c r="F326" s="496" t="s">
        <v>85</v>
      </c>
      <c r="G326" s="496"/>
      <c r="H326" s="496"/>
      <c r="I326" s="496"/>
      <c r="J326" s="496"/>
      <c r="K326" s="496"/>
      <c r="L326" s="26"/>
      <c r="M326" s="27"/>
      <c r="N326" s="28"/>
      <c r="O326" s="29"/>
      <c r="P326" s="499"/>
      <c r="Q326" s="411"/>
      <c r="R326" s="500"/>
      <c r="S326" s="112"/>
      <c r="T326" s="113"/>
      <c r="U326" s="112"/>
      <c r="V326" s="40"/>
      <c r="W326" s="40"/>
      <c r="X326" s="40"/>
      <c r="Y326" s="139"/>
      <c r="Z326" s="480"/>
      <c r="AA326" s="450"/>
    </row>
    <row r="327" spans="1:27" ht="20.100000000000001" customHeight="1" x14ac:dyDescent="0.15">
      <c r="A327" s="201">
        <f>IFERROR(IF(AND(L327="○",  N327="○",  OR(TRIM(S319=""), TRIM(U319=""))),1001,0),3)</f>
        <v>0</v>
      </c>
      <c r="B327" s="203"/>
      <c r="C327" s="216"/>
      <c r="E327" s="533"/>
      <c r="F327" s="496" t="s">
        <v>101</v>
      </c>
      <c r="G327" s="496"/>
      <c r="H327" s="496"/>
      <c r="I327" s="496"/>
      <c r="J327" s="496"/>
      <c r="K327" s="496"/>
      <c r="L327" s="26"/>
      <c r="M327" s="27"/>
      <c r="N327" s="28"/>
      <c r="O327" s="29"/>
      <c r="P327" s="499"/>
      <c r="Q327" s="411"/>
      <c r="R327" s="500"/>
      <c r="S327" s="112"/>
      <c r="T327" s="113"/>
      <c r="U327" s="112"/>
      <c r="V327" s="40"/>
      <c r="W327" s="40"/>
      <c r="X327" s="40"/>
      <c r="Y327" s="139"/>
      <c r="Z327" s="480"/>
      <c r="AA327" s="450"/>
    </row>
    <row r="328" spans="1:27" ht="20.100000000000001" customHeight="1" x14ac:dyDescent="0.15">
      <c r="A328" s="201">
        <f>IFERROR(IF(AND(L328="○",  N328="○",  OR(TRIM(S319=""), TRIM(U319=""))),1001,0),3)</f>
        <v>0</v>
      </c>
      <c r="B328" s="203"/>
      <c r="C328" s="216"/>
      <c r="E328" s="533"/>
      <c r="F328" s="496" t="s">
        <v>102</v>
      </c>
      <c r="G328" s="496"/>
      <c r="H328" s="496"/>
      <c r="I328" s="496"/>
      <c r="J328" s="496"/>
      <c r="K328" s="496"/>
      <c r="L328" s="26"/>
      <c r="M328" s="27"/>
      <c r="N328" s="28"/>
      <c r="O328" s="29"/>
      <c r="P328" s="499"/>
      <c r="Q328" s="411"/>
      <c r="R328" s="500"/>
      <c r="S328" s="112"/>
      <c r="T328" s="113"/>
      <c r="U328" s="112"/>
      <c r="V328" s="40"/>
      <c r="W328" s="40"/>
      <c r="X328" s="40"/>
      <c r="Y328" s="139"/>
      <c r="Z328" s="480"/>
      <c r="AA328" s="450"/>
    </row>
    <row r="329" spans="1:27" ht="20.100000000000001" customHeight="1" x14ac:dyDescent="0.15">
      <c r="A329" s="201">
        <f>IFERROR(IF(AND(L329="○",  N329="○",  OR(TRIM(S319=""), TRIM(U319=""))),1001,0),3)</f>
        <v>0</v>
      </c>
      <c r="B329" s="203"/>
      <c r="C329" s="216"/>
      <c r="E329" s="533"/>
      <c r="F329" s="496" t="s">
        <v>103</v>
      </c>
      <c r="G329" s="496"/>
      <c r="H329" s="496"/>
      <c r="I329" s="496"/>
      <c r="J329" s="496"/>
      <c r="K329" s="496"/>
      <c r="L329" s="26"/>
      <c r="M329" s="27"/>
      <c r="N329" s="28"/>
      <c r="O329" s="29"/>
      <c r="P329" s="499"/>
      <c r="Q329" s="411"/>
      <c r="R329" s="500"/>
      <c r="S329" s="112"/>
      <c r="T329" s="113"/>
      <c r="U329" s="112"/>
      <c r="V329" s="40"/>
      <c r="W329" s="40"/>
      <c r="X329" s="40"/>
      <c r="Y329" s="139"/>
      <c r="Z329" s="480"/>
      <c r="AA329" s="450"/>
    </row>
    <row r="330" spans="1:27" ht="20.100000000000001" customHeight="1" x14ac:dyDescent="0.15">
      <c r="A330" s="201">
        <f>IFERROR(IF(AND(L330="○",  N330="○",  OR(TRIM(S319=""), TRIM(U319=""))),1001,0),3)</f>
        <v>0</v>
      </c>
      <c r="B330" s="203"/>
      <c r="C330" s="216"/>
      <c r="E330" s="533"/>
      <c r="F330" s="496" t="s">
        <v>84</v>
      </c>
      <c r="G330" s="496"/>
      <c r="H330" s="496"/>
      <c r="I330" s="496"/>
      <c r="J330" s="496"/>
      <c r="K330" s="496"/>
      <c r="L330" s="26"/>
      <c r="M330" s="27"/>
      <c r="N330" s="28"/>
      <c r="O330" s="29"/>
      <c r="P330" s="499"/>
      <c r="Q330" s="411"/>
      <c r="R330" s="500"/>
      <c r="S330" s="112"/>
      <c r="T330" s="113"/>
      <c r="U330" s="112"/>
      <c r="V330" s="40"/>
      <c r="W330" s="40"/>
      <c r="X330" s="40"/>
      <c r="Y330" s="139"/>
      <c r="Z330" s="480"/>
      <c r="AA330" s="450"/>
    </row>
    <row r="331" spans="1:27" ht="20.100000000000001" customHeight="1" x14ac:dyDescent="0.15">
      <c r="A331" s="201">
        <f>IFERROR(IF(AND(L331="○",  N331="○",  OR(TRIM(S319=""), TRIM(U319=""))),1001,0),3)</f>
        <v>0</v>
      </c>
      <c r="B331" s="203"/>
      <c r="C331" s="216"/>
      <c r="E331" s="533"/>
      <c r="F331" s="496" t="s">
        <v>104</v>
      </c>
      <c r="G331" s="496"/>
      <c r="H331" s="496"/>
      <c r="I331" s="496"/>
      <c r="J331" s="496"/>
      <c r="K331" s="496"/>
      <c r="L331" s="26"/>
      <c r="M331" s="27"/>
      <c r="N331" s="28"/>
      <c r="O331" s="29"/>
      <c r="P331" s="499"/>
      <c r="Q331" s="411"/>
      <c r="R331" s="500"/>
      <c r="S331" s="112"/>
      <c r="T331" s="113"/>
      <c r="U331" s="112"/>
      <c r="V331" s="40"/>
      <c r="W331" s="40"/>
      <c r="X331" s="40"/>
      <c r="Y331" s="139"/>
      <c r="Z331" s="480"/>
      <c r="AA331" s="450"/>
    </row>
    <row r="332" spans="1:27" ht="20.100000000000001" customHeight="1" x14ac:dyDescent="0.15">
      <c r="A332" s="201">
        <f>IFERROR(IF(AND(L332="○",  N332="○",  OR(TRIM(S319=""), TRIM(U319=""))),1001,0),3)</f>
        <v>0</v>
      </c>
      <c r="B332" s="203"/>
      <c r="C332" s="216"/>
      <c r="E332" s="533"/>
      <c r="F332" s="496" t="s">
        <v>83</v>
      </c>
      <c r="G332" s="496"/>
      <c r="H332" s="496"/>
      <c r="I332" s="496"/>
      <c r="J332" s="496"/>
      <c r="K332" s="496"/>
      <c r="L332" s="26"/>
      <c r="M332" s="27"/>
      <c r="N332" s="28"/>
      <c r="O332" s="29"/>
      <c r="P332" s="499"/>
      <c r="Q332" s="411"/>
      <c r="R332" s="500"/>
      <c r="S332" s="112"/>
      <c r="T332" s="113"/>
      <c r="U332" s="112"/>
      <c r="V332" s="40"/>
      <c r="W332" s="40"/>
      <c r="X332" s="40"/>
      <c r="Y332" s="139"/>
      <c r="Z332" s="480"/>
      <c r="AA332" s="450"/>
    </row>
    <row r="333" spans="1:27" ht="20.100000000000001" customHeight="1" x14ac:dyDescent="0.15">
      <c r="A333" s="201">
        <f>IFERROR(IF(AND(L333="○",  N333="○",  OR(TRIM(S319=""), TRIM(U319=""))),1001,0),3)</f>
        <v>0</v>
      </c>
      <c r="B333" s="203"/>
      <c r="C333" s="216"/>
      <c r="E333" s="533"/>
      <c r="F333" s="496" t="s">
        <v>77</v>
      </c>
      <c r="G333" s="496"/>
      <c r="H333" s="496"/>
      <c r="I333" s="496"/>
      <c r="J333" s="496"/>
      <c r="K333" s="496"/>
      <c r="L333" s="26"/>
      <c r="M333" s="27"/>
      <c r="N333" s="28"/>
      <c r="O333" s="29"/>
      <c r="P333" s="499"/>
      <c r="Q333" s="411"/>
      <c r="R333" s="500"/>
      <c r="S333" s="112"/>
      <c r="T333" s="113"/>
      <c r="U333" s="112"/>
      <c r="V333" s="40"/>
      <c r="W333" s="40"/>
      <c r="X333" s="40"/>
      <c r="Y333" s="139"/>
      <c r="Z333" s="480"/>
      <c r="AA333" s="450"/>
    </row>
    <row r="334" spans="1:27" ht="20.100000000000001" customHeight="1" x14ac:dyDescent="0.15">
      <c r="A334" s="201">
        <f>IFERROR(IF(AND(L334="○",  N334="○",  OR(TRIM(S319=""), TRIM(U319=""))),1001,0),3)</f>
        <v>0</v>
      </c>
      <c r="B334" s="203"/>
      <c r="C334" s="216"/>
      <c r="E334" s="533"/>
      <c r="F334" s="496" t="s">
        <v>261</v>
      </c>
      <c r="G334" s="496"/>
      <c r="H334" s="496"/>
      <c r="I334" s="496"/>
      <c r="J334" s="496"/>
      <c r="K334" s="496"/>
      <c r="L334" s="26"/>
      <c r="M334" s="27"/>
      <c r="N334" s="28"/>
      <c r="O334" s="29"/>
      <c r="P334" s="499"/>
      <c r="Q334" s="411"/>
      <c r="R334" s="500"/>
      <c r="S334" s="112"/>
      <c r="T334" s="113"/>
      <c r="U334" s="112"/>
      <c r="V334" s="40"/>
      <c r="W334" s="40"/>
      <c r="X334" s="40"/>
      <c r="Y334" s="139"/>
      <c r="Z334" s="480"/>
      <c r="AA334" s="450"/>
    </row>
    <row r="335" spans="1:27" ht="20.100000000000001" customHeight="1" x14ac:dyDescent="0.15">
      <c r="A335" s="201">
        <f>IFERROR(IF(AND(L335="○",  N335="○",  OR(TRIM(S319=""), TRIM(U319=""))),1001,0),3)</f>
        <v>0</v>
      </c>
      <c r="B335" s="203"/>
      <c r="C335" s="216"/>
      <c r="E335" s="533"/>
      <c r="F335" s="496" t="s">
        <v>81</v>
      </c>
      <c r="G335" s="496"/>
      <c r="H335" s="496"/>
      <c r="I335" s="496"/>
      <c r="J335" s="496"/>
      <c r="K335" s="496"/>
      <c r="L335" s="26"/>
      <c r="M335" s="27"/>
      <c r="N335" s="28"/>
      <c r="O335" s="29"/>
      <c r="P335" s="499"/>
      <c r="Q335" s="411"/>
      <c r="R335" s="500"/>
      <c r="S335" s="112"/>
      <c r="T335" s="113"/>
      <c r="U335" s="112"/>
      <c r="V335" s="40"/>
      <c r="W335" s="40"/>
      <c r="X335" s="40"/>
      <c r="Y335" s="139"/>
      <c r="Z335" s="480"/>
      <c r="AA335" s="450"/>
    </row>
    <row r="336" spans="1:27" ht="20.100000000000001" customHeight="1" x14ac:dyDescent="0.15">
      <c r="A336" s="201">
        <f>IFERROR(IF(AND(L336="○",  N336="○",  OR(TRIM(S319=""), TRIM(U319=""))),1001,0),3)</f>
        <v>0</v>
      </c>
      <c r="B336" s="203"/>
      <c r="C336" s="216"/>
      <c r="E336" s="533"/>
      <c r="F336" s="496" t="s">
        <v>82</v>
      </c>
      <c r="G336" s="496"/>
      <c r="H336" s="496"/>
      <c r="I336" s="496"/>
      <c r="J336" s="496"/>
      <c r="K336" s="496"/>
      <c r="L336" s="26"/>
      <c r="M336" s="27"/>
      <c r="N336" s="28"/>
      <c r="O336" s="29"/>
      <c r="P336" s="499"/>
      <c r="Q336" s="411"/>
      <c r="R336" s="500"/>
      <c r="S336" s="112"/>
      <c r="T336" s="113"/>
      <c r="U336" s="112"/>
      <c r="V336" s="40"/>
      <c r="W336" s="40"/>
      <c r="X336" s="40"/>
      <c r="Y336" s="139"/>
      <c r="Z336" s="480"/>
      <c r="AA336" s="450"/>
    </row>
    <row r="337" spans="1:27" ht="20.100000000000001" customHeight="1" x14ac:dyDescent="0.15">
      <c r="A337" s="201">
        <f>IFERROR(IF(AND(L337="○",  N337="○",  OR(TRIM(S319=""), TRIM(U319=""))),1001,0),3)</f>
        <v>0</v>
      </c>
      <c r="B337" s="203"/>
      <c r="C337" s="216"/>
      <c r="E337" s="533"/>
      <c r="F337" s="496" t="s">
        <v>86</v>
      </c>
      <c r="G337" s="496"/>
      <c r="H337" s="496"/>
      <c r="I337" s="496"/>
      <c r="J337" s="496"/>
      <c r="K337" s="496"/>
      <c r="L337" s="26"/>
      <c r="M337" s="27"/>
      <c r="N337" s="28"/>
      <c r="O337" s="29"/>
      <c r="P337" s="499"/>
      <c r="Q337" s="411"/>
      <c r="R337" s="500"/>
      <c r="S337" s="112"/>
      <c r="T337" s="113"/>
      <c r="U337" s="112"/>
      <c r="V337" s="40"/>
      <c r="W337" s="40"/>
      <c r="X337" s="40"/>
      <c r="Y337" s="139"/>
      <c r="Z337" s="480"/>
      <c r="AA337" s="450"/>
    </row>
    <row r="338" spans="1:27" ht="20.100000000000001" customHeight="1" x14ac:dyDescent="0.15">
      <c r="A338" s="201">
        <f>IFERROR(IF(AND(L338="○",  N338="○",  OR(TRIM(S319=""), TRIM(U319=""))),1001,0),3)</f>
        <v>0</v>
      </c>
      <c r="B338" s="203"/>
      <c r="C338" s="216"/>
      <c r="E338" s="533"/>
      <c r="F338" s="496" t="s">
        <v>105</v>
      </c>
      <c r="G338" s="496"/>
      <c r="H338" s="496"/>
      <c r="I338" s="496"/>
      <c r="J338" s="496"/>
      <c r="K338" s="496"/>
      <c r="L338" s="26"/>
      <c r="M338" s="27"/>
      <c r="N338" s="28"/>
      <c r="O338" s="29"/>
      <c r="P338" s="499"/>
      <c r="Q338" s="411"/>
      <c r="R338" s="500"/>
      <c r="S338" s="112"/>
      <c r="T338" s="113"/>
      <c r="U338" s="112"/>
      <c r="V338" s="40"/>
      <c r="W338" s="40"/>
      <c r="X338" s="40"/>
      <c r="Y338" s="139"/>
      <c r="Z338" s="480"/>
      <c r="AA338" s="450"/>
    </row>
    <row r="339" spans="1:27" ht="20.100000000000001" customHeight="1" x14ac:dyDescent="0.15">
      <c r="A339" s="201">
        <f>IFERROR(IF(AND(L339="○",  N339="○",  OR(TRIM(S319=""), TRIM(U319=""))),1001,0),3)</f>
        <v>0</v>
      </c>
      <c r="B339" s="203"/>
      <c r="C339" s="216"/>
      <c r="E339" s="533"/>
      <c r="F339" s="502" t="s">
        <v>106</v>
      </c>
      <c r="G339" s="502"/>
      <c r="H339" s="502"/>
      <c r="I339" s="502"/>
      <c r="J339" s="502"/>
      <c r="K339" s="502"/>
      <c r="L339" s="26"/>
      <c r="M339" s="27"/>
      <c r="N339" s="28"/>
      <c r="O339" s="29"/>
      <c r="P339" s="534"/>
      <c r="Q339" s="438"/>
      <c r="R339" s="535"/>
      <c r="S339" s="135"/>
      <c r="T339" s="136"/>
      <c r="U339" s="135"/>
      <c r="V339" s="140"/>
      <c r="W339" s="140"/>
      <c r="X339" s="140"/>
      <c r="Y339" s="141"/>
      <c r="Z339" s="480"/>
      <c r="AA339" s="450"/>
    </row>
    <row r="340" spans="1:27" ht="20.100000000000001" customHeight="1" x14ac:dyDescent="0.15">
      <c r="B340" s="203"/>
      <c r="C340" s="216"/>
      <c r="E340" s="533"/>
      <c r="F340" s="496" t="s">
        <v>178</v>
      </c>
      <c r="G340" s="496"/>
      <c r="H340" s="496"/>
      <c r="I340" s="496"/>
      <c r="J340" s="496"/>
      <c r="K340" s="496"/>
      <c r="L340" s="26"/>
      <c r="M340" s="27"/>
      <c r="N340" s="503"/>
      <c r="O340" s="504"/>
      <c r="P340" s="517"/>
      <c r="Q340" s="536"/>
      <c r="R340" s="518"/>
      <c r="S340" s="503"/>
      <c r="T340" s="504"/>
      <c r="U340" s="503"/>
      <c r="V340" s="537"/>
      <c r="W340" s="537"/>
      <c r="X340" s="537"/>
      <c r="Y340" s="538"/>
      <c r="Z340" s="480"/>
      <c r="AA340" s="450"/>
    </row>
    <row r="341" spans="1:27" ht="20.100000000000001" customHeight="1" x14ac:dyDescent="0.15">
      <c r="B341" s="203"/>
      <c r="C341" s="216"/>
      <c r="E341" s="533"/>
      <c r="F341" s="496" t="s">
        <v>179</v>
      </c>
      <c r="G341" s="496"/>
      <c r="H341" s="496"/>
      <c r="I341" s="496"/>
      <c r="J341" s="496"/>
      <c r="K341" s="496"/>
      <c r="L341" s="26"/>
      <c r="M341" s="27"/>
      <c r="N341" s="517"/>
      <c r="O341" s="518"/>
      <c r="P341" s="517"/>
      <c r="Q341" s="536"/>
      <c r="R341" s="518"/>
      <c r="S341" s="517"/>
      <c r="T341" s="518"/>
      <c r="U341" s="517"/>
      <c r="V341" s="536"/>
      <c r="W341" s="536"/>
      <c r="X341" s="536"/>
      <c r="Y341" s="539"/>
      <c r="Z341" s="480"/>
      <c r="AA341" s="450"/>
    </row>
    <row r="342" spans="1:27" ht="20.100000000000001" customHeight="1" x14ac:dyDescent="0.15">
      <c r="B342" s="203"/>
      <c r="C342" s="216"/>
      <c r="E342" s="533"/>
      <c r="F342" s="496" t="s">
        <v>180</v>
      </c>
      <c r="G342" s="496"/>
      <c r="H342" s="496"/>
      <c r="I342" s="496"/>
      <c r="J342" s="496"/>
      <c r="K342" s="496"/>
      <c r="L342" s="26"/>
      <c r="M342" s="27"/>
      <c r="N342" s="517"/>
      <c r="O342" s="518"/>
      <c r="P342" s="517"/>
      <c r="Q342" s="536"/>
      <c r="R342" s="518"/>
      <c r="S342" s="517"/>
      <c r="T342" s="518"/>
      <c r="U342" s="517"/>
      <c r="V342" s="536"/>
      <c r="W342" s="536"/>
      <c r="X342" s="536"/>
      <c r="Y342" s="539"/>
      <c r="Z342" s="480"/>
      <c r="AA342" s="450"/>
    </row>
    <row r="343" spans="1:27" ht="20.100000000000001" customHeight="1" x14ac:dyDescent="0.15">
      <c r="B343" s="203"/>
      <c r="C343" s="216"/>
      <c r="E343" s="533"/>
      <c r="F343" s="496" t="s">
        <v>181</v>
      </c>
      <c r="G343" s="496"/>
      <c r="H343" s="496"/>
      <c r="I343" s="496"/>
      <c r="J343" s="496"/>
      <c r="K343" s="496"/>
      <c r="L343" s="26"/>
      <c r="M343" s="27"/>
      <c r="N343" s="517"/>
      <c r="O343" s="518"/>
      <c r="P343" s="517"/>
      <c r="Q343" s="536"/>
      <c r="R343" s="518"/>
      <c r="S343" s="517"/>
      <c r="T343" s="518"/>
      <c r="U343" s="517"/>
      <c r="V343" s="536"/>
      <c r="W343" s="536"/>
      <c r="X343" s="536"/>
      <c r="Y343" s="539"/>
      <c r="Z343" s="480"/>
      <c r="AA343" s="450"/>
    </row>
    <row r="344" spans="1:27" ht="20.100000000000001" customHeight="1" x14ac:dyDescent="0.15">
      <c r="B344" s="203"/>
      <c r="C344" s="216"/>
      <c r="E344" s="533"/>
      <c r="F344" s="496" t="s">
        <v>182</v>
      </c>
      <c r="G344" s="496"/>
      <c r="H344" s="496"/>
      <c r="I344" s="496"/>
      <c r="J344" s="496"/>
      <c r="K344" s="496"/>
      <c r="L344" s="26"/>
      <c r="M344" s="27"/>
      <c r="N344" s="517"/>
      <c r="O344" s="518"/>
      <c r="P344" s="517"/>
      <c r="Q344" s="536"/>
      <c r="R344" s="518"/>
      <c r="S344" s="517"/>
      <c r="T344" s="518"/>
      <c r="U344" s="517"/>
      <c r="V344" s="536"/>
      <c r="W344" s="536"/>
      <c r="X344" s="536"/>
      <c r="Y344" s="539"/>
      <c r="Z344" s="480"/>
      <c r="AA344" s="450"/>
    </row>
    <row r="345" spans="1:27" ht="20.100000000000001" customHeight="1" x14ac:dyDescent="0.15">
      <c r="B345" s="203"/>
      <c r="C345" s="216"/>
      <c r="E345" s="533"/>
      <c r="F345" s="496" t="s">
        <v>183</v>
      </c>
      <c r="G345" s="496"/>
      <c r="H345" s="496"/>
      <c r="I345" s="496"/>
      <c r="J345" s="496"/>
      <c r="K345" s="496"/>
      <c r="L345" s="26"/>
      <c r="M345" s="27"/>
      <c r="N345" s="517"/>
      <c r="O345" s="518"/>
      <c r="P345" s="517"/>
      <c r="Q345" s="536"/>
      <c r="R345" s="518"/>
      <c r="S345" s="517"/>
      <c r="T345" s="518"/>
      <c r="U345" s="517"/>
      <c r="V345" s="536"/>
      <c r="W345" s="536"/>
      <c r="X345" s="536"/>
      <c r="Y345" s="539"/>
      <c r="Z345" s="480"/>
      <c r="AA345" s="450"/>
    </row>
    <row r="346" spans="1:27" ht="20.100000000000001" customHeight="1" x14ac:dyDescent="0.15">
      <c r="B346" s="203"/>
      <c r="C346" s="216"/>
      <c r="E346" s="533"/>
      <c r="F346" s="496" t="s">
        <v>184</v>
      </c>
      <c r="G346" s="496"/>
      <c r="H346" s="496"/>
      <c r="I346" s="496"/>
      <c r="J346" s="496"/>
      <c r="K346" s="496"/>
      <c r="L346" s="26"/>
      <c r="M346" s="27"/>
      <c r="N346" s="517"/>
      <c r="O346" s="518"/>
      <c r="P346" s="517"/>
      <c r="Q346" s="536"/>
      <c r="R346" s="518"/>
      <c r="S346" s="517"/>
      <c r="T346" s="518"/>
      <c r="U346" s="517"/>
      <c r="V346" s="536"/>
      <c r="W346" s="536"/>
      <c r="X346" s="536"/>
      <c r="Y346" s="539"/>
      <c r="Z346" s="480"/>
      <c r="AA346" s="450"/>
    </row>
    <row r="347" spans="1:27" ht="20.100000000000001" customHeight="1" x14ac:dyDescent="0.15">
      <c r="B347" s="203"/>
      <c r="C347" s="216"/>
      <c r="E347" s="533"/>
      <c r="F347" s="496" t="s">
        <v>185</v>
      </c>
      <c r="G347" s="496"/>
      <c r="H347" s="496"/>
      <c r="I347" s="496"/>
      <c r="J347" s="496"/>
      <c r="K347" s="496"/>
      <c r="L347" s="26"/>
      <c r="M347" s="27"/>
      <c r="N347" s="517"/>
      <c r="O347" s="518"/>
      <c r="P347" s="517"/>
      <c r="Q347" s="536"/>
      <c r="R347" s="518"/>
      <c r="S347" s="517"/>
      <c r="T347" s="518"/>
      <c r="U347" s="517"/>
      <c r="V347" s="536"/>
      <c r="W347" s="536"/>
      <c r="X347" s="536"/>
      <c r="Y347" s="539"/>
      <c r="Z347" s="480"/>
      <c r="AA347" s="450"/>
    </row>
    <row r="348" spans="1:27" ht="20.100000000000001" customHeight="1" x14ac:dyDescent="0.15">
      <c r="B348" s="203"/>
      <c r="C348" s="216"/>
      <c r="E348" s="540"/>
      <c r="F348" s="502" t="s">
        <v>186</v>
      </c>
      <c r="G348" s="502"/>
      <c r="H348" s="502"/>
      <c r="I348" s="502"/>
      <c r="J348" s="502"/>
      <c r="K348" s="502"/>
      <c r="L348" s="124"/>
      <c r="M348" s="125"/>
      <c r="N348" s="524"/>
      <c r="O348" s="525"/>
      <c r="P348" s="524"/>
      <c r="Q348" s="541"/>
      <c r="R348" s="525"/>
      <c r="S348" s="524"/>
      <c r="T348" s="525"/>
      <c r="U348" s="524"/>
      <c r="V348" s="541"/>
      <c r="W348" s="541"/>
      <c r="X348" s="541"/>
      <c r="Y348" s="542"/>
      <c r="Z348" s="480"/>
      <c r="AA348" s="450"/>
    </row>
    <row r="349" spans="1:27" ht="20.100000000000001" customHeight="1" x14ac:dyDescent="0.15">
      <c r="B349" s="203"/>
      <c r="C349" s="216"/>
      <c r="E349" s="543" t="s">
        <v>222</v>
      </c>
      <c r="F349" s="544"/>
      <c r="G349" s="544"/>
      <c r="H349" s="544"/>
      <c r="I349" s="544"/>
      <c r="J349" s="544"/>
      <c r="K349" s="545"/>
      <c r="L349" s="126"/>
      <c r="M349" s="127"/>
      <c r="N349" s="546"/>
      <c r="O349" s="547"/>
      <c r="P349" s="548"/>
      <c r="Q349" s="548"/>
      <c r="R349" s="548"/>
      <c r="S349" s="549"/>
      <c r="T349" s="549"/>
      <c r="U349" s="549"/>
      <c r="V349" s="549"/>
      <c r="W349" s="549"/>
      <c r="X349" s="549"/>
      <c r="Y349" s="550"/>
      <c r="Z349" s="480"/>
      <c r="AA349" s="450"/>
    </row>
    <row r="350" spans="1:27" ht="20.100000000000001" customHeight="1" x14ac:dyDescent="0.15">
      <c r="B350" s="203"/>
      <c r="C350" s="216"/>
      <c r="E350" s="466" t="s">
        <v>53</v>
      </c>
      <c r="F350" s="467"/>
      <c r="G350" s="467"/>
      <c r="H350" s="467"/>
      <c r="I350" s="467"/>
      <c r="J350" s="467"/>
      <c r="K350" s="468"/>
      <c r="L350" s="126"/>
      <c r="M350" s="127"/>
      <c r="N350" s="517"/>
      <c r="O350" s="518"/>
      <c r="P350" s="486" t="s">
        <v>32</v>
      </c>
      <c r="Q350" s="486"/>
      <c r="R350" s="486"/>
      <c r="S350" s="128"/>
      <c r="T350" s="129"/>
      <c r="U350" s="130"/>
      <c r="V350" s="131"/>
      <c r="W350" s="131"/>
      <c r="X350" s="131"/>
      <c r="Y350" s="132"/>
      <c r="Z350" s="480"/>
      <c r="AA350" s="450"/>
    </row>
    <row r="351" spans="1:27" ht="20.100000000000001" customHeight="1" x14ac:dyDescent="0.15">
      <c r="A351" s="201">
        <f>IFERROR(IF(AND(L351="○",  N351="○",  OR(TRIM(S351=""), TRIM(U351=""))),1001,0),3)</f>
        <v>0</v>
      </c>
      <c r="B351" s="203"/>
      <c r="C351" s="216"/>
      <c r="E351" s="551" t="s">
        <v>33</v>
      </c>
      <c r="F351" s="508" t="s">
        <v>88</v>
      </c>
      <c r="G351" s="508"/>
      <c r="H351" s="508"/>
      <c r="I351" s="508"/>
      <c r="J351" s="508"/>
      <c r="K351" s="508"/>
      <c r="L351" s="108"/>
      <c r="M351" s="109"/>
      <c r="N351" s="133"/>
      <c r="O351" s="134"/>
      <c r="P351" s="493" t="s">
        <v>33</v>
      </c>
      <c r="Q351" s="399"/>
      <c r="R351" s="494"/>
      <c r="S351" s="110"/>
      <c r="T351" s="111"/>
      <c r="U351" s="116"/>
      <c r="V351" s="137"/>
      <c r="W351" s="137"/>
      <c r="X351" s="137"/>
      <c r="Y351" s="138"/>
      <c r="Z351" s="480"/>
      <c r="AA351" s="450"/>
    </row>
    <row r="352" spans="1:27" ht="20.100000000000001" customHeight="1" x14ac:dyDescent="0.15">
      <c r="A352" s="201">
        <f>IFERROR(IF(AND(L352="○",  N352="○",  OR(TRIM(S351=""), TRIM(U351=""))),1001,0),3)</f>
        <v>0</v>
      </c>
      <c r="B352" s="203"/>
      <c r="C352" s="216"/>
      <c r="E352" s="552"/>
      <c r="F352" s="496" t="s">
        <v>89</v>
      </c>
      <c r="G352" s="496"/>
      <c r="H352" s="496"/>
      <c r="I352" s="496"/>
      <c r="J352" s="496"/>
      <c r="K352" s="496"/>
      <c r="L352" s="26"/>
      <c r="M352" s="27"/>
      <c r="N352" s="28"/>
      <c r="O352" s="29"/>
      <c r="P352" s="499"/>
      <c r="Q352" s="411"/>
      <c r="R352" s="500"/>
      <c r="S352" s="112"/>
      <c r="T352" s="113"/>
      <c r="U352" s="112"/>
      <c r="V352" s="40"/>
      <c r="W352" s="40"/>
      <c r="X352" s="40"/>
      <c r="Y352" s="139"/>
      <c r="Z352" s="480"/>
      <c r="AA352" s="450"/>
    </row>
    <row r="353" spans="1:27" ht="20.100000000000001" customHeight="1" x14ac:dyDescent="0.15">
      <c r="A353" s="201">
        <f>IFERROR(IF(AND(L353="○",  N353="○",  OR(TRIM(S351=""), TRIM(U351=""))),1001,0),3)</f>
        <v>0</v>
      </c>
      <c r="B353" s="203"/>
      <c r="C353" s="216"/>
      <c r="E353" s="552"/>
      <c r="F353" s="496" t="s">
        <v>90</v>
      </c>
      <c r="G353" s="496"/>
      <c r="H353" s="496"/>
      <c r="I353" s="496"/>
      <c r="J353" s="496"/>
      <c r="K353" s="496"/>
      <c r="L353" s="26"/>
      <c r="M353" s="27"/>
      <c r="N353" s="28"/>
      <c r="O353" s="29"/>
      <c r="P353" s="499"/>
      <c r="Q353" s="411"/>
      <c r="R353" s="500"/>
      <c r="S353" s="112"/>
      <c r="T353" s="113"/>
      <c r="U353" s="112"/>
      <c r="V353" s="40"/>
      <c r="W353" s="40"/>
      <c r="X353" s="40"/>
      <c r="Y353" s="139"/>
      <c r="Z353" s="480"/>
      <c r="AA353" s="450"/>
    </row>
    <row r="354" spans="1:27" ht="20.100000000000001" customHeight="1" x14ac:dyDescent="0.15">
      <c r="A354" s="201">
        <f>IFERROR(IF(AND(L354="○",  N354="○",  OR(TRIM(S351=""), TRIM(U351=""))),1001,0),3)</f>
        <v>0</v>
      </c>
      <c r="B354" s="203"/>
      <c r="C354" s="216"/>
      <c r="E354" s="552"/>
      <c r="F354" s="496" t="s">
        <v>91</v>
      </c>
      <c r="G354" s="496"/>
      <c r="H354" s="496"/>
      <c r="I354" s="496"/>
      <c r="J354" s="496"/>
      <c r="K354" s="496"/>
      <c r="L354" s="26"/>
      <c r="M354" s="27"/>
      <c r="N354" s="28"/>
      <c r="O354" s="29"/>
      <c r="P354" s="499"/>
      <c r="Q354" s="411"/>
      <c r="R354" s="500"/>
      <c r="S354" s="112"/>
      <c r="T354" s="113"/>
      <c r="U354" s="112"/>
      <c r="V354" s="40"/>
      <c r="W354" s="40"/>
      <c r="X354" s="40"/>
      <c r="Y354" s="139"/>
      <c r="Z354" s="480"/>
      <c r="AA354" s="450"/>
    </row>
    <row r="355" spans="1:27" ht="20.100000000000001" customHeight="1" x14ac:dyDescent="0.15">
      <c r="A355" s="201">
        <f>IFERROR(IF(AND(L355="○",  N355="○",  OR(TRIM(S351=""), TRIM(U351=""))),1001,0),3)</f>
        <v>0</v>
      </c>
      <c r="B355" s="203"/>
      <c r="C355" s="216"/>
      <c r="E355" s="552"/>
      <c r="F355" s="496" t="s">
        <v>223</v>
      </c>
      <c r="G355" s="496"/>
      <c r="H355" s="496"/>
      <c r="I355" s="496"/>
      <c r="J355" s="496"/>
      <c r="K355" s="496"/>
      <c r="L355" s="26"/>
      <c r="M355" s="27"/>
      <c r="N355" s="28"/>
      <c r="O355" s="29"/>
      <c r="P355" s="499"/>
      <c r="Q355" s="411"/>
      <c r="R355" s="500"/>
      <c r="S355" s="112"/>
      <c r="T355" s="113"/>
      <c r="U355" s="112"/>
      <c r="V355" s="40"/>
      <c r="W355" s="40"/>
      <c r="X355" s="40"/>
      <c r="Y355" s="139"/>
      <c r="Z355" s="480"/>
      <c r="AA355" s="450"/>
    </row>
    <row r="356" spans="1:27" ht="20.100000000000001" customHeight="1" x14ac:dyDescent="0.15">
      <c r="A356" s="201">
        <f>IFERROR(IF(AND(L356="○",  N356="○",  OR(TRIM(S351=""), TRIM(U351=""))),1001,0),3)</f>
        <v>0</v>
      </c>
      <c r="B356" s="203"/>
      <c r="C356" s="216"/>
      <c r="E356" s="552"/>
      <c r="F356" s="496" t="s">
        <v>92</v>
      </c>
      <c r="G356" s="496"/>
      <c r="H356" s="496"/>
      <c r="I356" s="496"/>
      <c r="J356" s="496"/>
      <c r="K356" s="496"/>
      <c r="L356" s="26"/>
      <c r="M356" s="27"/>
      <c r="N356" s="28"/>
      <c r="O356" s="29"/>
      <c r="P356" s="499"/>
      <c r="Q356" s="411"/>
      <c r="R356" s="500"/>
      <c r="S356" s="112"/>
      <c r="T356" s="113"/>
      <c r="U356" s="112"/>
      <c r="V356" s="40"/>
      <c r="W356" s="40"/>
      <c r="X356" s="40"/>
      <c r="Y356" s="139"/>
      <c r="Z356" s="480"/>
      <c r="AA356" s="450"/>
    </row>
    <row r="357" spans="1:27" ht="20.100000000000001" customHeight="1" x14ac:dyDescent="0.15">
      <c r="A357" s="201">
        <f>IFERROR(IF(AND(L357="○",  N357="○",  OR(TRIM(S351=""), TRIM(U351=""))),1001,0),3)</f>
        <v>0</v>
      </c>
      <c r="B357" s="203"/>
      <c r="C357" s="216"/>
      <c r="E357" s="552"/>
      <c r="F357" s="496" t="s">
        <v>93</v>
      </c>
      <c r="G357" s="496"/>
      <c r="H357" s="496"/>
      <c r="I357" s="496"/>
      <c r="J357" s="496"/>
      <c r="K357" s="496"/>
      <c r="L357" s="26"/>
      <c r="M357" s="27"/>
      <c r="N357" s="28"/>
      <c r="O357" s="29"/>
      <c r="P357" s="499"/>
      <c r="Q357" s="411"/>
      <c r="R357" s="500"/>
      <c r="S357" s="112"/>
      <c r="T357" s="113"/>
      <c r="U357" s="112"/>
      <c r="V357" s="40"/>
      <c r="W357" s="40"/>
      <c r="X357" s="40"/>
      <c r="Y357" s="139"/>
      <c r="Z357" s="480"/>
      <c r="AA357" s="450"/>
    </row>
    <row r="358" spans="1:27" ht="20.100000000000001" customHeight="1" x14ac:dyDescent="0.15">
      <c r="A358" s="201">
        <f>IFERROR(IF(AND(L358="○",  N358="○",  OR(TRIM(S351=""), TRIM(U351=""))),1001,0),3)</f>
        <v>0</v>
      </c>
      <c r="B358" s="203"/>
      <c r="C358" s="216"/>
      <c r="E358" s="552"/>
      <c r="F358" s="496" t="s">
        <v>199</v>
      </c>
      <c r="G358" s="496"/>
      <c r="H358" s="496"/>
      <c r="I358" s="496"/>
      <c r="J358" s="496"/>
      <c r="K358" s="496"/>
      <c r="L358" s="26"/>
      <c r="M358" s="27"/>
      <c r="N358" s="28"/>
      <c r="O358" s="29"/>
      <c r="P358" s="534"/>
      <c r="Q358" s="438"/>
      <c r="R358" s="535"/>
      <c r="S358" s="135"/>
      <c r="T358" s="136"/>
      <c r="U358" s="135"/>
      <c r="V358" s="140"/>
      <c r="W358" s="140"/>
      <c r="X358" s="140"/>
      <c r="Y358" s="141"/>
      <c r="Z358" s="480"/>
      <c r="AA358" s="450"/>
    </row>
    <row r="359" spans="1:27" ht="20.100000000000001" customHeight="1" x14ac:dyDescent="0.15">
      <c r="B359" s="203"/>
      <c r="C359" s="216"/>
      <c r="E359" s="552"/>
      <c r="F359" s="496" t="s">
        <v>136</v>
      </c>
      <c r="G359" s="496"/>
      <c r="H359" s="496"/>
      <c r="I359" s="496"/>
      <c r="J359" s="496"/>
      <c r="K359" s="496"/>
      <c r="L359" s="26"/>
      <c r="M359" s="27"/>
      <c r="N359" s="503"/>
      <c r="O359" s="504"/>
      <c r="P359" s="553" t="s">
        <v>34</v>
      </c>
      <c r="Q359" s="553"/>
      <c r="R359" s="553"/>
      <c r="S359" s="169"/>
      <c r="T359" s="170"/>
      <c r="U359" s="171"/>
      <c r="V359" s="172"/>
      <c r="W359" s="172"/>
      <c r="X359" s="172"/>
      <c r="Y359" s="173"/>
      <c r="Z359" s="480"/>
      <c r="AA359" s="450"/>
    </row>
    <row r="360" spans="1:27" ht="20.100000000000001" customHeight="1" x14ac:dyDescent="0.15">
      <c r="B360" s="203"/>
      <c r="C360" s="216"/>
      <c r="E360" s="554"/>
      <c r="F360" s="555" t="s">
        <v>94</v>
      </c>
      <c r="G360" s="556"/>
      <c r="H360" s="556"/>
      <c r="I360" s="556"/>
      <c r="J360" s="556"/>
      <c r="K360" s="557"/>
      <c r="L360" s="174"/>
      <c r="M360" s="175"/>
      <c r="N360" s="558"/>
      <c r="O360" s="559"/>
      <c r="P360" s="560" t="s">
        <v>35</v>
      </c>
      <c r="Q360" s="560"/>
      <c r="R360" s="560"/>
      <c r="S360" s="169"/>
      <c r="T360" s="170"/>
      <c r="U360" s="171"/>
      <c r="V360" s="172"/>
      <c r="W360" s="172"/>
      <c r="X360" s="172"/>
      <c r="Y360" s="173"/>
      <c r="Z360" s="480"/>
      <c r="AA360" s="450"/>
    </row>
    <row r="361" spans="1:27" ht="20.100000000000001" customHeight="1" x14ac:dyDescent="0.15">
      <c r="B361" s="203"/>
      <c r="C361" s="216"/>
      <c r="E361" s="554"/>
      <c r="F361" s="561"/>
      <c r="G361" s="562"/>
      <c r="H361" s="562"/>
      <c r="I361" s="562"/>
      <c r="J361" s="562"/>
      <c r="K361" s="563"/>
      <c r="L361" s="176"/>
      <c r="M361" s="177"/>
      <c r="N361" s="564"/>
      <c r="O361" s="565"/>
      <c r="P361" s="560" t="s">
        <v>36</v>
      </c>
      <c r="Q361" s="560"/>
      <c r="R361" s="560"/>
      <c r="S361" s="178"/>
      <c r="T361" s="179"/>
      <c r="U361" s="180"/>
      <c r="V361" s="181"/>
      <c r="W361" s="181"/>
      <c r="X361" s="181"/>
      <c r="Y361" s="182"/>
      <c r="Z361" s="480"/>
      <c r="AA361" s="450"/>
    </row>
    <row r="362" spans="1:27" ht="20.100000000000001" customHeight="1" x14ac:dyDescent="0.15">
      <c r="B362" s="203"/>
      <c r="C362" s="216"/>
      <c r="E362" s="566" t="s">
        <v>253</v>
      </c>
      <c r="F362" s="567"/>
      <c r="G362" s="567"/>
      <c r="H362" s="567"/>
      <c r="I362" s="567"/>
      <c r="J362" s="567"/>
      <c r="K362" s="568"/>
      <c r="L362" s="185"/>
      <c r="M362" s="186"/>
      <c r="N362" s="569"/>
      <c r="O362" s="570"/>
      <c r="P362" s="571" t="s">
        <v>37</v>
      </c>
      <c r="Q362" s="571"/>
      <c r="R362" s="571"/>
      <c r="S362" s="167"/>
      <c r="T362" s="168"/>
      <c r="U362" s="189"/>
      <c r="V362" s="190"/>
      <c r="W362" s="190"/>
      <c r="X362" s="190"/>
      <c r="Y362" s="191"/>
      <c r="Z362" s="480"/>
      <c r="AA362" s="450"/>
    </row>
    <row r="363" spans="1:27" ht="20.100000000000001" customHeight="1" x14ac:dyDescent="0.15">
      <c r="B363" s="203"/>
      <c r="C363" s="216"/>
      <c r="E363" s="572"/>
      <c r="F363" s="573"/>
      <c r="G363" s="573"/>
      <c r="H363" s="573"/>
      <c r="I363" s="573"/>
      <c r="J363" s="573"/>
      <c r="K363" s="574"/>
      <c r="L363" s="187"/>
      <c r="M363" s="188"/>
      <c r="N363" s="510"/>
      <c r="O363" s="512"/>
      <c r="P363" s="169"/>
      <c r="Q363" s="172"/>
      <c r="R363" s="170"/>
      <c r="S363" s="169"/>
      <c r="T363" s="170"/>
      <c r="U363" s="171"/>
      <c r="V363" s="172"/>
      <c r="W363" s="172"/>
      <c r="X363" s="172"/>
      <c r="Y363" s="173"/>
      <c r="Z363" s="480"/>
      <c r="AA363" s="450"/>
    </row>
    <row r="364" spans="1:27" ht="20.100000000000001" customHeight="1" x14ac:dyDescent="0.15">
      <c r="B364" s="203"/>
      <c r="C364" s="216"/>
      <c r="E364" s="572"/>
      <c r="F364" s="573"/>
      <c r="G364" s="573"/>
      <c r="H364" s="573"/>
      <c r="I364" s="573"/>
      <c r="J364" s="573"/>
      <c r="K364" s="574"/>
      <c r="L364" s="187"/>
      <c r="M364" s="188"/>
      <c r="N364" s="510"/>
      <c r="O364" s="512"/>
      <c r="P364" s="169"/>
      <c r="Q364" s="172"/>
      <c r="R364" s="170"/>
      <c r="S364" s="169"/>
      <c r="T364" s="170"/>
      <c r="U364" s="171"/>
      <c r="V364" s="172"/>
      <c r="W364" s="172"/>
      <c r="X364" s="172"/>
      <c r="Y364" s="173"/>
      <c r="Z364" s="480"/>
      <c r="AA364" s="450"/>
    </row>
    <row r="365" spans="1:27" ht="20.100000000000001" customHeight="1" x14ac:dyDescent="0.15">
      <c r="B365" s="203"/>
      <c r="C365" s="216"/>
      <c r="E365" s="575"/>
      <c r="F365" s="576"/>
      <c r="G365" s="576"/>
      <c r="H365" s="576"/>
      <c r="I365" s="576"/>
      <c r="J365" s="576"/>
      <c r="K365" s="577"/>
      <c r="L365" s="176"/>
      <c r="M365" s="177"/>
      <c r="N365" s="526"/>
      <c r="O365" s="528"/>
      <c r="P365" s="178"/>
      <c r="Q365" s="181"/>
      <c r="R365" s="179"/>
      <c r="S365" s="178"/>
      <c r="T365" s="179"/>
      <c r="U365" s="180"/>
      <c r="V365" s="181"/>
      <c r="W365" s="181"/>
      <c r="X365" s="181"/>
      <c r="Y365" s="182"/>
      <c r="Z365" s="480"/>
      <c r="AA365" s="450"/>
    </row>
    <row r="366" spans="1:27" ht="50.1" customHeight="1" x14ac:dyDescent="0.15">
      <c r="B366" s="203"/>
      <c r="C366" s="216"/>
      <c r="D366" s="578"/>
      <c r="E366" s="579" t="s">
        <v>254</v>
      </c>
      <c r="F366" s="580"/>
      <c r="G366" s="580"/>
      <c r="H366" s="580"/>
      <c r="I366" s="580"/>
      <c r="J366" s="580"/>
      <c r="K366" s="580"/>
      <c r="L366" s="580"/>
      <c r="M366" s="580"/>
      <c r="N366" s="580"/>
      <c r="O366" s="580"/>
      <c r="P366" s="580"/>
      <c r="Q366" s="580"/>
      <c r="R366" s="580"/>
      <c r="S366" s="580"/>
      <c r="T366" s="580"/>
      <c r="U366" s="580"/>
      <c r="V366" s="580"/>
      <c r="W366" s="580"/>
      <c r="X366" s="580"/>
      <c r="Y366" s="580"/>
      <c r="Z366" s="480"/>
      <c r="AA366" s="450"/>
    </row>
    <row r="367" spans="1:27" ht="20.100000000000001" customHeight="1" x14ac:dyDescent="0.15">
      <c r="B367" s="269"/>
      <c r="D367" s="221">
        <v>3</v>
      </c>
      <c r="E367" s="476" t="s">
        <v>239</v>
      </c>
      <c r="Z367" s="269"/>
    </row>
    <row r="368" spans="1:27" ht="60" customHeight="1" x14ac:dyDescent="0.15">
      <c r="A368" s="201">
        <f>IFERROR(IF(AND($L362="○",TRIM($E368)=""),1001,0),3)</f>
        <v>0</v>
      </c>
      <c r="B368" s="269"/>
      <c r="E368" s="183"/>
      <c r="F368" s="184"/>
      <c r="G368" s="184"/>
      <c r="H368" s="184"/>
      <c r="I368" s="184"/>
      <c r="J368" s="184"/>
      <c r="K368" s="184"/>
      <c r="L368" s="184"/>
      <c r="M368" s="184"/>
      <c r="N368" s="184"/>
      <c r="O368" s="184"/>
      <c r="P368" s="184"/>
      <c r="Q368" s="184"/>
      <c r="R368" s="184"/>
      <c r="S368" s="184"/>
      <c r="T368" s="184"/>
      <c r="U368" s="184"/>
      <c r="V368" s="184"/>
      <c r="W368" s="184"/>
      <c r="X368" s="184"/>
      <c r="Y368" s="184"/>
      <c r="Z368" s="269"/>
    </row>
    <row r="369" spans="1:26" ht="20.100000000000001" customHeight="1" x14ac:dyDescent="0.15">
      <c r="B369" s="269"/>
      <c r="C369" s="280"/>
      <c r="D369" s="273"/>
      <c r="E369" s="273"/>
      <c r="F369" s="273"/>
      <c r="G369" s="273"/>
      <c r="H369" s="273"/>
      <c r="I369" s="273"/>
      <c r="J369" s="273"/>
      <c r="K369" s="273"/>
      <c r="L369" s="273"/>
      <c r="M369" s="273"/>
      <c r="N369" s="273"/>
      <c r="O369" s="273"/>
      <c r="P369" s="273"/>
      <c r="Q369" s="273"/>
      <c r="R369" s="273"/>
      <c r="S369" s="273"/>
      <c r="T369" s="273"/>
      <c r="U369" s="273"/>
      <c r="V369" s="273"/>
      <c r="W369" s="273"/>
      <c r="X369" s="273"/>
      <c r="Y369" s="273"/>
      <c r="Z369" s="279"/>
    </row>
    <row r="370" spans="1:26" ht="20.100000000000001" customHeight="1" x14ac:dyDescent="0.15"/>
    <row r="371" spans="1:26" ht="20.100000000000001" customHeight="1" x14ac:dyDescent="0.15"/>
    <row r="372" spans="1:26" ht="20.100000000000001" customHeight="1" x14ac:dyDescent="0.15">
      <c r="C372" s="213" t="s">
        <v>224</v>
      </c>
      <c r="D372" s="214"/>
      <c r="E372" s="214"/>
      <c r="F372" s="214"/>
      <c r="G372" s="214"/>
      <c r="H372" s="215"/>
      <c r="I372" s="581"/>
      <c r="J372" s="273"/>
      <c r="L372" s="582"/>
      <c r="N372" s="258"/>
      <c r="P372" s="583"/>
      <c r="Q372" s="583"/>
      <c r="R372" s="583"/>
      <c r="S372" s="583"/>
      <c r="T372" s="583"/>
      <c r="U372" s="583"/>
      <c r="V372" s="583"/>
      <c r="W372" s="583"/>
      <c r="X372" s="583"/>
      <c r="Y372" s="583"/>
    </row>
    <row r="373" spans="1:26" ht="20.100000000000001" customHeight="1" x14ac:dyDescent="0.15">
      <c r="C373" s="216"/>
      <c r="D373" s="217"/>
      <c r="E373" s="217"/>
      <c r="F373" s="217"/>
      <c r="G373" s="217"/>
      <c r="H373" s="217"/>
      <c r="I373" s="217"/>
      <c r="J373" s="218"/>
      <c r="K373" s="218"/>
      <c r="L373" s="584"/>
      <c r="M373" s="584"/>
      <c r="N373" s="262"/>
      <c r="O373" s="262"/>
      <c r="P373" s="585"/>
      <c r="Q373" s="585"/>
      <c r="R373" s="585"/>
      <c r="S373" s="585"/>
      <c r="T373" s="585"/>
      <c r="U373" s="585"/>
      <c r="V373" s="585"/>
      <c r="W373" s="585"/>
      <c r="X373" s="585"/>
      <c r="Y373" s="585"/>
      <c r="Z373" s="219"/>
    </row>
    <row r="374" spans="1:26" ht="20.100000000000001" customHeight="1" x14ac:dyDescent="0.15">
      <c r="A374" s="201">
        <f>IFERROR(IF(TRIM($I374)="",1001,0),3)</f>
        <v>1001</v>
      </c>
      <c r="C374" s="220"/>
      <c r="D374" s="221">
        <v>1</v>
      </c>
      <c r="E374" s="226" t="s">
        <v>225</v>
      </c>
      <c r="F374" s="226"/>
      <c r="G374" s="226"/>
      <c r="H374" s="226"/>
      <c r="I374" s="33"/>
      <c r="J374" s="33"/>
      <c r="K374" s="33"/>
      <c r="L374" s="33"/>
      <c r="M374" s="33"/>
      <c r="N374" s="393"/>
      <c r="O374" s="226"/>
      <c r="P374" s="226"/>
      <c r="Q374" s="226"/>
      <c r="R374" s="226"/>
      <c r="S374" s="226"/>
      <c r="T374" s="226"/>
      <c r="U374" s="226"/>
      <c r="V374" s="226"/>
      <c r="W374" s="226"/>
      <c r="X374" s="226"/>
      <c r="Y374" s="393"/>
      <c r="Z374" s="225"/>
    </row>
    <row r="375" spans="1:26" ht="20.100000000000001" customHeight="1" x14ac:dyDescent="0.15">
      <c r="C375" s="216"/>
      <c r="D375" s="217"/>
      <c r="E375" s="217"/>
      <c r="F375" s="217"/>
      <c r="G375" s="217"/>
      <c r="H375" s="217"/>
      <c r="I375" s="223" t="s">
        <v>226</v>
      </c>
      <c r="J375" s="586" t="s">
        <v>227</v>
      </c>
      <c r="K375" s="226"/>
      <c r="L375" s="587"/>
      <c r="M375" s="587"/>
      <c r="N375" s="393"/>
      <c r="O375" s="393"/>
      <c r="P375" s="267"/>
      <c r="Q375" s="267"/>
      <c r="R375" s="267"/>
      <c r="S375" s="267"/>
      <c r="T375" s="267"/>
      <c r="U375" s="267"/>
      <c r="V375" s="267"/>
      <c r="W375" s="267"/>
      <c r="X375" s="267"/>
      <c r="Y375" s="267"/>
      <c r="Z375" s="225"/>
    </row>
    <row r="376" spans="1:26" ht="20.100000000000001" customHeight="1" x14ac:dyDescent="0.15">
      <c r="C376" s="216"/>
      <c r="D376" s="221">
        <v>2</v>
      </c>
      <c r="E376" s="226" t="s">
        <v>228</v>
      </c>
      <c r="F376" s="217"/>
      <c r="G376" s="217"/>
      <c r="H376" s="217"/>
      <c r="I376" s="223"/>
      <c r="J376" s="586"/>
      <c r="K376" s="226"/>
      <c r="L376" s="587"/>
      <c r="M376" s="587"/>
      <c r="N376" s="393"/>
      <c r="O376" s="393"/>
      <c r="P376" s="267"/>
      <c r="Q376" s="267"/>
      <c r="R376" s="267"/>
      <c r="S376" s="267"/>
      <c r="T376" s="267"/>
      <c r="U376" s="267"/>
      <c r="V376" s="267"/>
      <c r="W376" s="267"/>
      <c r="X376" s="267"/>
      <c r="Y376" s="267"/>
      <c r="Z376" s="225"/>
    </row>
    <row r="377" spans="1:26" ht="75" customHeight="1" x14ac:dyDescent="0.15">
      <c r="C377" s="216"/>
      <c r="D377" s="588"/>
      <c r="E377" s="589" t="str">
        <f>"直前2年間の主な完了業務及び直前2年間に着手した主な業務について入力してください。（山都町内業務を除く）
「業種」「元請/下請」欄は、リストから選択してください。
下請の場合は「発注者」の欄には元請業者名を入力し、「業務名」の欄には下請件名を入力してください。
入力は業務の代表的なもの（会社にて判断）とし、参加を希望する業種についての実績は必ず入力してください。
「着手年月日」「完了(予定)年月日」欄は年月日を入力してください。" &amp; 日付例</f>
        <v>直前2年間の主な完了業務及び直前2年間に着手した主な業務について入力してください。（山都町内業務を除く）
「業種」「元請/下請」欄は、リストから選択してください。
下請の場合は「発注者」の欄には元請業者名を入力し、「業務名」の欄には下請件名を入力してください。
入力は業務の代表的なもの（会社にて判断）とし、参加を希望する業種についての実績は必ず入力してください。
「着手年月日」「完了(予定)年月日」欄は年月日を入力してください。例)2024/4/1、R6/4/1</v>
      </c>
      <c r="F377" s="589"/>
      <c r="G377" s="589"/>
      <c r="H377" s="589"/>
      <c r="I377" s="589"/>
      <c r="J377" s="589"/>
      <c r="K377" s="589"/>
      <c r="L377" s="589"/>
      <c r="M377" s="589"/>
      <c r="N377" s="589"/>
      <c r="O377" s="589"/>
      <c r="P377" s="589"/>
      <c r="Q377" s="589"/>
      <c r="R377" s="589"/>
      <c r="S377" s="589"/>
      <c r="T377" s="589"/>
      <c r="U377" s="589"/>
      <c r="V377" s="589"/>
      <c r="W377" s="589"/>
      <c r="X377" s="589"/>
      <c r="Y377" s="589"/>
      <c r="Z377" s="225"/>
    </row>
    <row r="378" spans="1:26" ht="30" customHeight="1" x14ac:dyDescent="0.15">
      <c r="C378" s="216"/>
      <c r="D378" s="269"/>
      <c r="E378" s="590" t="s">
        <v>229</v>
      </c>
      <c r="F378" s="591"/>
      <c r="G378" s="592" t="s">
        <v>230</v>
      </c>
      <c r="H378" s="591" t="s">
        <v>231</v>
      </c>
      <c r="I378" s="591"/>
      <c r="J378" s="591"/>
      <c r="K378" s="591"/>
      <c r="L378" s="591" t="s">
        <v>232</v>
      </c>
      <c r="M378" s="591"/>
      <c r="N378" s="591"/>
      <c r="O378" s="593" t="s">
        <v>262</v>
      </c>
      <c r="P378" s="590"/>
      <c r="Q378" s="594" t="s">
        <v>263</v>
      </c>
      <c r="R378" s="595" t="s">
        <v>233</v>
      </c>
      <c r="S378" s="595" t="s">
        <v>234</v>
      </c>
      <c r="T378" s="596" t="s">
        <v>235</v>
      </c>
      <c r="U378" s="597"/>
      <c r="V378" s="597"/>
      <c r="W378" s="597"/>
      <c r="X378" s="597"/>
      <c r="Y378" s="598"/>
      <c r="Z378" s="599"/>
    </row>
    <row r="379" spans="1:26" ht="39.950000000000003" customHeight="1" x14ac:dyDescent="0.15">
      <c r="C379" s="237"/>
      <c r="D379" s="303"/>
      <c r="E379" s="145"/>
      <c r="F379" s="146"/>
      <c r="G379" s="7"/>
      <c r="H379" s="147"/>
      <c r="I379" s="148"/>
      <c r="J379" s="148"/>
      <c r="K379" s="149"/>
      <c r="L379" s="147"/>
      <c r="M379" s="148"/>
      <c r="N379" s="149"/>
      <c r="O379" s="147"/>
      <c r="P379" s="149"/>
      <c r="Q379" s="8"/>
      <c r="R379" s="9"/>
      <c r="S379" s="9"/>
      <c r="T379" s="147"/>
      <c r="U379" s="148"/>
      <c r="V379" s="148"/>
      <c r="W379" s="148"/>
      <c r="X379" s="148"/>
      <c r="Y379" s="195"/>
      <c r="Z379" s="600"/>
    </row>
    <row r="380" spans="1:26" ht="39.950000000000003" customHeight="1" x14ac:dyDescent="0.15">
      <c r="C380" s="237"/>
      <c r="D380" s="303"/>
      <c r="E380" s="152"/>
      <c r="F380" s="144"/>
      <c r="G380" s="10"/>
      <c r="H380" s="142"/>
      <c r="I380" s="143"/>
      <c r="J380" s="143"/>
      <c r="K380" s="144"/>
      <c r="L380" s="142"/>
      <c r="M380" s="143"/>
      <c r="N380" s="144"/>
      <c r="O380" s="142"/>
      <c r="P380" s="150"/>
      <c r="Q380" s="11"/>
      <c r="R380" s="12"/>
      <c r="S380" s="12"/>
      <c r="T380" s="142"/>
      <c r="U380" s="143"/>
      <c r="V380" s="143"/>
      <c r="W380" s="143"/>
      <c r="X380" s="143"/>
      <c r="Y380" s="151"/>
      <c r="Z380" s="600"/>
    </row>
    <row r="381" spans="1:26" ht="39.950000000000003" customHeight="1" x14ac:dyDescent="0.15">
      <c r="C381" s="237"/>
      <c r="D381" s="303"/>
      <c r="E381" s="152"/>
      <c r="F381" s="144"/>
      <c r="G381" s="10"/>
      <c r="H381" s="142"/>
      <c r="I381" s="143"/>
      <c r="J381" s="143"/>
      <c r="K381" s="144"/>
      <c r="L381" s="142"/>
      <c r="M381" s="143"/>
      <c r="N381" s="144"/>
      <c r="O381" s="142"/>
      <c r="P381" s="150"/>
      <c r="Q381" s="11"/>
      <c r="R381" s="12"/>
      <c r="S381" s="12"/>
      <c r="T381" s="142"/>
      <c r="U381" s="143"/>
      <c r="V381" s="143"/>
      <c r="W381" s="143"/>
      <c r="X381" s="143"/>
      <c r="Y381" s="151"/>
      <c r="Z381" s="600"/>
    </row>
    <row r="382" spans="1:26" ht="39.950000000000003" customHeight="1" x14ac:dyDescent="0.15">
      <c r="C382" s="237"/>
      <c r="D382" s="303"/>
      <c r="E382" s="152"/>
      <c r="F382" s="144"/>
      <c r="G382" s="10"/>
      <c r="H382" s="142"/>
      <c r="I382" s="143"/>
      <c r="J382" s="143"/>
      <c r="K382" s="144"/>
      <c r="L382" s="142"/>
      <c r="M382" s="143"/>
      <c r="N382" s="144"/>
      <c r="O382" s="142"/>
      <c r="P382" s="150"/>
      <c r="Q382" s="11"/>
      <c r="R382" s="12"/>
      <c r="S382" s="12"/>
      <c r="T382" s="142"/>
      <c r="U382" s="143"/>
      <c r="V382" s="143"/>
      <c r="W382" s="143"/>
      <c r="X382" s="143"/>
      <c r="Y382" s="151"/>
      <c r="Z382" s="600"/>
    </row>
    <row r="383" spans="1:26" ht="39.950000000000003" customHeight="1" x14ac:dyDescent="0.15">
      <c r="C383" s="237"/>
      <c r="D383" s="303"/>
      <c r="E383" s="152"/>
      <c r="F383" s="144"/>
      <c r="G383" s="10"/>
      <c r="H383" s="142"/>
      <c r="I383" s="143"/>
      <c r="J383" s="143"/>
      <c r="K383" s="144"/>
      <c r="L383" s="142"/>
      <c r="M383" s="143"/>
      <c r="N383" s="144"/>
      <c r="O383" s="142"/>
      <c r="P383" s="150"/>
      <c r="Q383" s="11"/>
      <c r="R383" s="12"/>
      <c r="S383" s="12"/>
      <c r="T383" s="142"/>
      <c r="U383" s="143"/>
      <c r="V383" s="143"/>
      <c r="W383" s="143"/>
      <c r="X383" s="143"/>
      <c r="Y383" s="151"/>
      <c r="Z383" s="600"/>
    </row>
    <row r="384" spans="1:26" ht="39.950000000000003" customHeight="1" x14ac:dyDescent="0.15">
      <c r="C384" s="237"/>
      <c r="D384" s="303"/>
      <c r="E384" s="152"/>
      <c r="F384" s="144"/>
      <c r="G384" s="10"/>
      <c r="H384" s="142"/>
      <c r="I384" s="143"/>
      <c r="J384" s="143"/>
      <c r="K384" s="144"/>
      <c r="L384" s="142"/>
      <c r="M384" s="143"/>
      <c r="N384" s="144"/>
      <c r="O384" s="142"/>
      <c r="P384" s="150"/>
      <c r="Q384" s="11"/>
      <c r="R384" s="12"/>
      <c r="S384" s="12"/>
      <c r="T384" s="142"/>
      <c r="U384" s="143"/>
      <c r="V384" s="143"/>
      <c r="W384" s="143"/>
      <c r="X384" s="143"/>
      <c r="Y384" s="151"/>
      <c r="Z384" s="600"/>
    </row>
    <row r="385" spans="3:26" ht="39.950000000000003" customHeight="1" x14ac:dyDescent="0.15">
      <c r="C385" s="237"/>
      <c r="D385" s="303"/>
      <c r="E385" s="152"/>
      <c r="F385" s="144"/>
      <c r="G385" s="10"/>
      <c r="H385" s="142"/>
      <c r="I385" s="143"/>
      <c r="J385" s="143"/>
      <c r="K385" s="144"/>
      <c r="L385" s="142"/>
      <c r="M385" s="143"/>
      <c r="N385" s="144"/>
      <c r="O385" s="142"/>
      <c r="P385" s="150"/>
      <c r="Q385" s="11"/>
      <c r="R385" s="12"/>
      <c r="S385" s="12"/>
      <c r="T385" s="142"/>
      <c r="U385" s="143"/>
      <c r="V385" s="143"/>
      <c r="W385" s="143"/>
      <c r="X385" s="143"/>
      <c r="Y385" s="151"/>
      <c r="Z385" s="600"/>
    </row>
    <row r="386" spans="3:26" ht="39.950000000000003" customHeight="1" x14ac:dyDescent="0.15">
      <c r="C386" s="237"/>
      <c r="D386" s="303"/>
      <c r="E386" s="152"/>
      <c r="F386" s="158"/>
      <c r="G386" s="13"/>
      <c r="H386" s="142"/>
      <c r="I386" s="143"/>
      <c r="J386" s="143"/>
      <c r="K386" s="144"/>
      <c r="L386" s="142"/>
      <c r="M386" s="143"/>
      <c r="N386" s="144"/>
      <c r="O386" s="142"/>
      <c r="P386" s="150"/>
      <c r="Q386" s="11"/>
      <c r="R386" s="12"/>
      <c r="S386" s="12"/>
      <c r="T386" s="142"/>
      <c r="U386" s="143"/>
      <c r="V386" s="143"/>
      <c r="W386" s="143"/>
      <c r="X386" s="143"/>
      <c r="Y386" s="151"/>
      <c r="Z386" s="600"/>
    </row>
    <row r="387" spans="3:26" ht="39.950000000000003" customHeight="1" x14ac:dyDescent="0.15">
      <c r="C387" s="237"/>
      <c r="D387" s="303"/>
      <c r="E387" s="152"/>
      <c r="F387" s="158"/>
      <c r="G387" s="13"/>
      <c r="H387" s="142"/>
      <c r="I387" s="143"/>
      <c r="J387" s="143"/>
      <c r="K387" s="144"/>
      <c r="L387" s="142"/>
      <c r="M387" s="143"/>
      <c r="N387" s="144"/>
      <c r="O387" s="142"/>
      <c r="P387" s="150"/>
      <c r="Q387" s="11"/>
      <c r="R387" s="12"/>
      <c r="S387" s="12"/>
      <c r="T387" s="142"/>
      <c r="U387" s="143"/>
      <c r="V387" s="143"/>
      <c r="W387" s="143"/>
      <c r="X387" s="143"/>
      <c r="Y387" s="151"/>
      <c r="Z387" s="600"/>
    </row>
    <row r="388" spans="3:26" ht="39.950000000000003" customHeight="1" x14ac:dyDescent="0.15">
      <c r="C388" s="237"/>
      <c r="D388" s="303"/>
      <c r="E388" s="153"/>
      <c r="F388" s="154"/>
      <c r="G388" s="14"/>
      <c r="H388" s="155"/>
      <c r="I388" s="156"/>
      <c r="J388" s="156"/>
      <c r="K388" s="157"/>
      <c r="L388" s="155"/>
      <c r="M388" s="156"/>
      <c r="N388" s="157"/>
      <c r="O388" s="155"/>
      <c r="P388" s="193"/>
      <c r="Q388" s="15"/>
      <c r="R388" s="16"/>
      <c r="S388" s="16"/>
      <c r="T388" s="155"/>
      <c r="U388" s="156"/>
      <c r="V388" s="156"/>
      <c r="W388" s="156"/>
      <c r="X388" s="156"/>
      <c r="Y388" s="194"/>
      <c r="Z388" s="600"/>
    </row>
    <row r="389" spans="3:26" ht="20.100000000000001" customHeight="1" x14ac:dyDescent="0.15">
      <c r="C389" s="601"/>
      <c r="D389" s="286"/>
      <c r="E389" s="602"/>
      <c r="F389" s="286"/>
      <c r="G389" s="286"/>
      <c r="H389" s="286"/>
      <c r="I389" s="286"/>
      <c r="J389" s="286"/>
      <c r="K389" s="286"/>
      <c r="L389" s="286"/>
      <c r="M389" s="286"/>
      <c r="N389" s="286"/>
      <c r="O389" s="286"/>
      <c r="P389" s="286"/>
      <c r="Q389" s="286"/>
      <c r="R389" s="286"/>
      <c r="S389" s="286"/>
      <c r="T389" s="286"/>
      <c r="U389" s="286"/>
      <c r="V389" s="286"/>
      <c r="W389" s="286"/>
      <c r="X389" s="286"/>
      <c r="Y389" s="286"/>
      <c r="Z389" s="603"/>
    </row>
    <row r="390" spans="3:26" ht="20.100000000000001" customHeight="1" x14ac:dyDescent="0.15">
      <c r="C390" s="280"/>
      <c r="D390" s="273"/>
      <c r="E390" s="273"/>
      <c r="F390" s="273"/>
      <c r="G390" s="273"/>
      <c r="H390" s="273"/>
      <c r="I390" s="273"/>
      <c r="J390" s="273"/>
      <c r="K390" s="273"/>
      <c r="L390" s="273"/>
      <c r="M390" s="273"/>
      <c r="N390" s="273"/>
      <c r="O390" s="273"/>
      <c r="P390" s="273"/>
      <c r="Q390" s="273"/>
      <c r="R390" s="273"/>
      <c r="S390" s="273"/>
      <c r="T390" s="273"/>
      <c r="U390" s="273"/>
      <c r="V390" s="273"/>
      <c r="W390" s="273"/>
      <c r="X390" s="273"/>
      <c r="Y390" s="273"/>
      <c r="Z390" s="279"/>
    </row>
  </sheetData>
  <sheetProtection algorithmName="SHA-512" hashValue="HTf/8myUJj0/0dkxMuvc+MUep2vpRgW6pHtW4ely6wwgTLS5IIicl/7IVbWmZi5XYbpWDCYfuLir059AxSFkeQ==" saltValue="M9fll6W1RDnzAkHnE2vz/Q==" spinCount="100000" sheet="1" objects="1" scenarios="1"/>
  <dataConsolidate/>
  <mergeCells count="564">
    <mergeCell ref="U304:Y304"/>
    <mergeCell ref="O388:P388"/>
    <mergeCell ref="T388:Y388"/>
    <mergeCell ref="O382:P382"/>
    <mergeCell ref="T382:Y382"/>
    <mergeCell ref="O383:P383"/>
    <mergeCell ref="T383:Y383"/>
    <mergeCell ref="O384:P384"/>
    <mergeCell ref="T384:Y384"/>
    <mergeCell ref="O385:P385"/>
    <mergeCell ref="T385:Y385"/>
    <mergeCell ref="O386:P386"/>
    <mergeCell ref="T386:Y386"/>
    <mergeCell ref="E366:Y366"/>
    <mergeCell ref="O378:P378"/>
    <mergeCell ref="T378:Y378"/>
    <mergeCell ref="O379:P379"/>
    <mergeCell ref="T379:Y379"/>
    <mergeCell ref="O380:P380"/>
    <mergeCell ref="T380:Y380"/>
    <mergeCell ref="O381:P381"/>
    <mergeCell ref="T381:Y381"/>
    <mergeCell ref="C372:H372"/>
    <mergeCell ref="I374:M374"/>
    <mergeCell ref="E368:Y368"/>
    <mergeCell ref="E362:K365"/>
    <mergeCell ref="L362:M365"/>
    <mergeCell ref="N362:O365"/>
    <mergeCell ref="P362:R362"/>
    <mergeCell ref="S362:T362"/>
    <mergeCell ref="U362:Y362"/>
    <mergeCell ref="P363:R363"/>
    <mergeCell ref="S363:T363"/>
    <mergeCell ref="U363:Y363"/>
    <mergeCell ref="P364:R364"/>
    <mergeCell ref="S364:T364"/>
    <mergeCell ref="U364:Y364"/>
    <mergeCell ref="P365:R365"/>
    <mergeCell ref="S365:T365"/>
    <mergeCell ref="U365:Y365"/>
    <mergeCell ref="P359:R359"/>
    <mergeCell ref="S359:T359"/>
    <mergeCell ref="U359:Y359"/>
    <mergeCell ref="F360:K361"/>
    <mergeCell ref="L360:M361"/>
    <mergeCell ref="P360:R360"/>
    <mergeCell ref="S360:T360"/>
    <mergeCell ref="U360:Y360"/>
    <mergeCell ref="P361:R361"/>
    <mergeCell ref="S361:T361"/>
    <mergeCell ref="U361:Y361"/>
    <mergeCell ref="N360:O361"/>
    <mergeCell ref="F357:K357"/>
    <mergeCell ref="L357:M357"/>
    <mergeCell ref="N357:O357"/>
    <mergeCell ref="F358:K358"/>
    <mergeCell ref="L358:M358"/>
    <mergeCell ref="N358:O358"/>
    <mergeCell ref="F359:K359"/>
    <mergeCell ref="L359:M359"/>
    <mergeCell ref="N359:O359"/>
    <mergeCell ref="N353:O353"/>
    <mergeCell ref="F354:K354"/>
    <mergeCell ref="L354:M354"/>
    <mergeCell ref="N354:O354"/>
    <mergeCell ref="F355:K355"/>
    <mergeCell ref="L355:M355"/>
    <mergeCell ref="N355:O355"/>
    <mergeCell ref="F356:K356"/>
    <mergeCell ref="L356:M356"/>
    <mergeCell ref="N356:O356"/>
    <mergeCell ref="N332:O332"/>
    <mergeCell ref="N333:O333"/>
    <mergeCell ref="F334:K334"/>
    <mergeCell ref="L334:M334"/>
    <mergeCell ref="N334:O334"/>
    <mergeCell ref="F335:K335"/>
    <mergeCell ref="L335:M335"/>
    <mergeCell ref="N335:O335"/>
    <mergeCell ref="F340:K340"/>
    <mergeCell ref="L340:M340"/>
    <mergeCell ref="N339:O339"/>
    <mergeCell ref="N336:O336"/>
    <mergeCell ref="F337:K337"/>
    <mergeCell ref="L337:M337"/>
    <mergeCell ref="N337:O337"/>
    <mergeCell ref="F338:K338"/>
    <mergeCell ref="L338:M338"/>
    <mergeCell ref="N338:O338"/>
    <mergeCell ref="U305:Y318"/>
    <mergeCell ref="F315:K315"/>
    <mergeCell ref="L315:M315"/>
    <mergeCell ref="F313:K313"/>
    <mergeCell ref="E319:E348"/>
    <mergeCell ref="F319:K319"/>
    <mergeCell ref="L319:M319"/>
    <mergeCell ref="N319:O319"/>
    <mergeCell ref="P319:R339"/>
    <mergeCell ref="S319:T339"/>
    <mergeCell ref="U319:Y339"/>
    <mergeCell ref="F320:K320"/>
    <mergeCell ref="L320:M320"/>
    <mergeCell ref="N320:O320"/>
    <mergeCell ref="F321:K321"/>
    <mergeCell ref="L321:M321"/>
    <mergeCell ref="N321:O321"/>
    <mergeCell ref="F322:K322"/>
    <mergeCell ref="L322:M322"/>
    <mergeCell ref="N322:O322"/>
    <mergeCell ref="N323:O323"/>
    <mergeCell ref="F324:K324"/>
    <mergeCell ref="L324:M324"/>
    <mergeCell ref="N324:O324"/>
    <mergeCell ref="E304:E318"/>
    <mergeCell ref="F304:K304"/>
    <mergeCell ref="L304:M304"/>
    <mergeCell ref="N304:O304"/>
    <mergeCell ref="P304:R304"/>
    <mergeCell ref="S304:T304"/>
    <mergeCell ref="F305:K305"/>
    <mergeCell ref="L305:M305"/>
    <mergeCell ref="P305:R318"/>
    <mergeCell ref="F308:K308"/>
    <mergeCell ref="L308:M308"/>
    <mergeCell ref="F309:K309"/>
    <mergeCell ref="L309:M309"/>
    <mergeCell ref="F310:K310"/>
    <mergeCell ref="L310:M310"/>
    <mergeCell ref="F314:K314"/>
    <mergeCell ref="F306:K306"/>
    <mergeCell ref="L306:M306"/>
    <mergeCell ref="F307:K307"/>
    <mergeCell ref="L307:M307"/>
    <mergeCell ref="N305:O318"/>
    <mergeCell ref="S305:T318"/>
    <mergeCell ref="F316:K316"/>
    <mergeCell ref="L316:M316"/>
    <mergeCell ref="E300:K300"/>
    <mergeCell ref="L300:M300"/>
    <mergeCell ref="N300:O300"/>
    <mergeCell ref="P300:R300"/>
    <mergeCell ref="S300:T300"/>
    <mergeCell ref="U300:Y300"/>
    <mergeCell ref="E299:Y299"/>
    <mergeCell ref="E289:J289"/>
    <mergeCell ref="K289:M289"/>
    <mergeCell ref="O289:R289"/>
    <mergeCell ref="S289:T289"/>
    <mergeCell ref="C294:H294"/>
    <mergeCell ref="I296:M296"/>
    <mergeCell ref="D281:D289"/>
    <mergeCell ref="E281:J281"/>
    <mergeCell ref="K281:M281"/>
    <mergeCell ref="O281:R281"/>
    <mergeCell ref="S281:T281"/>
    <mergeCell ref="E282:J282"/>
    <mergeCell ref="K282:M282"/>
    <mergeCell ref="O282:R282"/>
    <mergeCell ref="S282:T282"/>
    <mergeCell ref="E283:J283"/>
    <mergeCell ref="K283:M283"/>
    <mergeCell ref="E388:F388"/>
    <mergeCell ref="H388:K388"/>
    <mergeCell ref="L388:N388"/>
    <mergeCell ref="H380:K380"/>
    <mergeCell ref="L380:N380"/>
    <mergeCell ref="E381:F381"/>
    <mergeCell ref="H381:K381"/>
    <mergeCell ref="L381:N381"/>
    <mergeCell ref="E382:F382"/>
    <mergeCell ref="H382:K382"/>
    <mergeCell ref="L382:N382"/>
    <mergeCell ref="E383:F383"/>
    <mergeCell ref="H383:K383"/>
    <mergeCell ref="L383:N383"/>
    <mergeCell ref="E384:F384"/>
    <mergeCell ref="H384:K384"/>
    <mergeCell ref="L384:N384"/>
    <mergeCell ref="E385:F385"/>
    <mergeCell ref="H385:K385"/>
    <mergeCell ref="L385:N385"/>
    <mergeCell ref="E386:F386"/>
    <mergeCell ref="H386:K386"/>
    <mergeCell ref="L386:N386"/>
    <mergeCell ref="E387:F387"/>
    <mergeCell ref="H387:K387"/>
    <mergeCell ref="L387:N387"/>
    <mergeCell ref="E377:Y377"/>
    <mergeCell ref="E378:F378"/>
    <mergeCell ref="H378:K378"/>
    <mergeCell ref="L378:N378"/>
    <mergeCell ref="E379:F379"/>
    <mergeCell ref="H379:K379"/>
    <mergeCell ref="L379:N379"/>
    <mergeCell ref="O387:P387"/>
    <mergeCell ref="T387:Y387"/>
    <mergeCell ref="E380:F380"/>
    <mergeCell ref="E351:E361"/>
    <mergeCell ref="F351:K351"/>
    <mergeCell ref="E349:K349"/>
    <mergeCell ref="L349:M349"/>
    <mergeCell ref="N349:O349"/>
    <mergeCell ref="P349:R349"/>
    <mergeCell ref="S349:T349"/>
    <mergeCell ref="U349:Y349"/>
    <mergeCell ref="E350:K350"/>
    <mergeCell ref="L350:M350"/>
    <mergeCell ref="N350:O350"/>
    <mergeCell ref="P350:R350"/>
    <mergeCell ref="S350:T350"/>
    <mergeCell ref="U350:Y350"/>
    <mergeCell ref="L351:M351"/>
    <mergeCell ref="N351:O351"/>
    <mergeCell ref="P351:R358"/>
    <mergeCell ref="S351:T358"/>
    <mergeCell ref="U351:Y358"/>
    <mergeCell ref="F352:K352"/>
    <mergeCell ref="L352:M352"/>
    <mergeCell ref="N352:O352"/>
    <mergeCell ref="F353:K353"/>
    <mergeCell ref="L353:M353"/>
    <mergeCell ref="F345:K345"/>
    <mergeCell ref="L345:M345"/>
    <mergeCell ref="F346:K346"/>
    <mergeCell ref="L346:M346"/>
    <mergeCell ref="F344:K344"/>
    <mergeCell ref="L344:M344"/>
    <mergeCell ref="N340:O348"/>
    <mergeCell ref="U340:Y348"/>
    <mergeCell ref="S340:T348"/>
    <mergeCell ref="F347:K347"/>
    <mergeCell ref="L347:M347"/>
    <mergeCell ref="F348:K348"/>
    <mergeCell ref="L348:M348"/>
    <mergeCell ref="P340:R348"/>
    <mergeCell ref="F341:K341"/>
    <mergeCell ref="L341:M341"/>
    <mergeCell ref="F342:K342"/>
    <mergeCell ref="L342:M342"/>
    <mergeCell ref="F343:K343"/>
    <mergeCell ref="L343:M343"/>
    <mergeCell ref="N330:O330"/>
    <mergeCell ref="F331:K331"/>
    <mergeCell ref="L331:M331"/>
    <mergeCell ref="N331:O331"/>
    <mergeCell ref="L313:M313"/>
    <mergeCell ref="F318:K318"/>
    <mergeCell ref="L318:M318"/>
    <mergeCell ref="F323:K323"/>
    <mergeCell ref="L323:M323"/>
    <mergeCell ref="F325:K325"/>
    <mergeCell ref="L325:M325"/>
    <mergeCell ref="N325:O325"/>
    <mergeCell ref="F326:K326"/>
    <mergeCell ref="L326:M326"/>
    <mergeCell ref="N326:O326"/>
    <mergeCell ref="F327:K327"/>
    <mergeCell ref="L327:M327"/>
    <mergeCell ref="N327:O327"/>
    <mergeCell ref="F311:K311"/>
    <mergeCell ref="L311:M311"/>
    <mergeCell ref="F312:K312"/>
    <mergeCell ref="L312:M312"/>
    <mergeCell ref="L314:M314"/>
    <mergeCell ref="F339:K339"/>
    <mergeCell ref="L339:M339"/>
    <mergeCell ref="F333:K333"/>
    <mergeCell ref="L333:M333"/>
    <mergeCell ref="F317:K317"/>
    <mergeCell ref="L317:M317"/>
    <mergeCell ref="F336:K336"/>
    <mergeCell ref="L336:M336"/>
    <mergeCell ref="F332:K332"/>
    <mergeCell ref="L332:M332"/>
    <mergeCell ref="F330:K330"/>
    <mergeCell ref="L330:M330"/>
    <mergeCell ref="E301:E303"/>
    <mergeCell ref="F301:K301"/>
    <mergeCell ref="L301:M301"/>
    <mergeCell ref="N301:O301"/>
    <mergeCell ref="P301:R303"/>
    <mergeCell ref="S301:T303"/>
    <mergeCell ref="U301:Y303"/>
    <mergeCell ref="F302:K302"/>
    <mergeCell ref="L302:M302"/>
    <mergeCell ref="N302:O302"/>
    <mergeCell ref="F303:K303"/>
    <mergeCell ref="L303:M303"/>
    <mergeCell ref="N303:O303"/>
    <mergeCell ref="O283:R283"/>
    <mergeCell ref="S283:T283"/>
    <mergeCell ref="E284:J284"/>
    <mergeCell ref="K284:M284"/>
    <mergeCell ref="O284:R284"/>
    <mergeCell ref="S284:T284"/>
    <mergeCell ref="E285:J285"/>
    <mergeCell ref="K285:M285"/>
    <mergeCell ref="O285:R285"/>
    <mergeCell ref="S285:T285"/>
    <mergeCell ref="E287:J287"/>
    <mergeCell ref="K287:M287"/>
    <mergeCell ref="O287:R287"/>
    <mergeCell ref="S287:T287"/>
    <mergeCell ref="E288:J288"/>
    <mergeCell ref="K288:M288"/>
    <mergeCell ref="O288:R288"/>
    <mergeCell ref="S288:T288"/>
    <mergeCell ref="E286:J286"/>
    <mergeCell ref="K286:M286"/>
    <mergeCell ref="O286:R286"/>
    <mergeCell ref="S286:T286"/>
    <mergeCell ref="D278:J278"/>
    <mergeCell ref="K278:M278"/>
    <mergeCell ref="O278:R278"/>
    <mergeCell ref="S278:T278"/>
    <mergeCell ref="D279:J279"/>
    <mergeCell ref="K279:M279"/>
    <mergeCell ref="O279:R279"/>
    <mergeCell ref="S279:T279"/>
    <mergeCell ref="D280:J280"/>
    <mergeCell ref="K280:M280"/>
    <mergeCell ref="O280:R280"/>
    <mergeCell ref="S280:T280"/>
    <mergeCell ref="D275:J275"/>
    <mergeCell ref="K275:M275"/>
    <mergeCell ref="O275:R275"/>
    <mergeCell ref="S275:T275"/>
    <mergeCell ref="D276:J276"/>
    <mergeCell ref="K276:M276"/>
    <mergeCell ref="O276:R276"/>
    <mergeCell ref="S276:T276"/>
    <mergeCell ref="D277:J277"/>
    <mergeCell ref="K277:M277"/>
    <mergeCell ref="O277:R277"/>
    <mergeCell ref="S277:T277"/>
    <mergeCell ref="D272:J272"/>
    <mergeCell ref="K272:M272"/>
    <mergeCell ref="O272:R272"/>
    <mergeCell ref="S272:T272"/>
    <mergeCell ref="D273:J273"/>
    <mergeCell ref="K273:M273"/>
    <mergeCell ref="O273:R273"/>
    <mergeCell ref="S273:T273"/>
    <mergeCell ref="D274:J274"/>
    <mergeCell ref="K274:M274"/>
    <mergeCell ref="O274:R274"/>
    <mergeCell ref="S274:T274"/>
    <mergeCell ref="D269:J269"/>
    <mergeCell ref="K269:M269"/>
    <mergeCell ref="O269:R269"/>
    <mergeCell ref="S269:T269"/>
    <mergeCell ref="D270:J270"/>
    <mergeCell ref="K270:M270"/>
    <mergeCell ref="O270:R270"/>
    <mergeCell ref="S270:T270"/>
    <mergeCell ref="D271:J271"/>
    <mergeCell ref="K271:M271"/>
    <mergeCell ref="O271:R271"/>
    <mergeCell ref="S271:T271"/>
    <mergeCell ref="D255:J255"/>
    <mergeCell ref="K255:N255"/>
    <mergeCell ref="C260:H260"/>
    <mergeCell ref="D262:Y262"/>
    <mergeCell ref="D263:J263"/>
    <mergeCell ref="K263:M263"/>
    <mergeCell ref="O263:R263"/>
    <mergeCell ref="S263:T263"/>
    <mergeCell ref="U254:Y254"/>
    <mergeCell ref="S254:T254"/>
    <mergeCell ref="S255:T255"/>
    <mergeCell ref="U255:Y255"/>
    <mergeCell ref="O255:P255"/>
    <mergeCell ref="Q255:R255"/>
    <mergeCell ref="D252:J252"/>
    <mergeCell ref="D253:J253"/>
    <mergeCell ref="K254:N254"/>
    <mergeCell ref="Q254:R254"/>
    <mergeCell ref="S253:T253"/>
    <mergeCell ref="U252:Y252"/>
    <mergeCell ref="U253:Y253"/>
    <mergeCell ref="S252:T252"/>
    <mergeCell ref="Q252:R252"/>
    <mergeCell ref="Q253:R253"/>
    <mergeCell ref="D254:J254"/>
    <mergeCell ref="O254:P254"/>
    <mergeCell ref="O250:P250"/>
    <mergeCell ref="Q250:R250"/>
    <mergeCell ref="S250:T250"/>
    <mergeCell ref="U250:Y250"/>
    <mergeCell ref="D250:J250"/>
    <mergeCell ref="K251:N251"/>
    <mergeCell ref="O251:P251"/>
    <mergeCell ref="Q251:R251"/>
    <mergeCell ref="S251:T251"/>
    <mergeCell ref="U251:Y251"/>
    <mergeCell ref="D251:J251"/>
    <mergeCell ref="I207:M207"/>
    <mergeCell ref="J208:Y208"/>
    <mergeCell ref="I213:M213"/>
    <mergeCell ref="I215:M215"/>
    <mergeCell ref="E218:H218"/>
    <mergeCell ref="I218:M218"/>
    <mergeCell ref="E219:H219"/>
    <mergeCell ref="I219:M219"/>
    <mergeCell ref="E220:H220"/>
    <mergeCell ref="I220:M220"/>
    <mergeCell ref="I211:M211"/>
    <mergeCell ref="K202:M202"/>
    <mergeCell ref="N202:V202"/>
    <mergeCell ref="W202:Y202"/>
    <mergeCell ref="E203:J203"/>
    <mergeCell ref="K203:M203"/>
    <mergeCell ref="N203:V203"/>
    <mergeCell ref="W203:X203"/>
    <mergeCell ref="E204:J204"/>
    <mergeCell ref="K204:M205"/>
    <mergeCell ref="N204:V204"/>
    <mergeCell ref="W204:X204"/>
    <mergeCell ref="E205:J205"/>
    <mergeCell ref="N205:V205"/>
    <mergeCell ref="W205:X205"/>
    <mergeCell ref="C190:H190"/>
    <mergeCell ref="I194:M194"/>
    <mergeCell ref="I196:M196"/>
    <mergeCell ref="E199:Y199"/>
    <mergeCell ref="E200:J200"/>
    <mergeCell ref="K200:M200"/>
    <mergeCell ref="N200:V200"/>
    <mergeCell ref="W200:Y200"/>
    <mergeCell ref="E201:J201"/>
    <mergeCell ref="K201:M201"/>
    <mergeCell ref="N201:V201"/>
    <mergeCell ref="W201:Y201"/>
    <mergeCell ref="J195:Y195"/>
    <mergeCell ref="D264:J264"/>
    <mergeCell ref="K264:M264"/>
    <mergeCell ref="O213:P213"/>
    <mergeCell ref="E221:H221"/>
    <mergeCell ref="I221:M221"/>
    <mergeCell ref="E222:H222"/>
    <mergeCell ref="J225:Y225"/>
    <mergeCell ref="E227:H227"/>
    <mergeCell ref="I227:M227"/>
    <mergeCell ref="E228:H228"/>
    <mergeCell ref="I222:M222"/>
    <mergeCell ref="E229:H229"/>
    <mergeCell ref="I229:M229"/>
    <mergeCell ref="E230:H230"/>
    <mergeCell ref="I230:M230"/>
    <mergeCell ref="E231:H231"/>
    <mergeCell ref="I231:M231"/>
    <mergeCell ref="E232:H232"/>
    <mergeCell ref="E235:H235"/>
    <mergeCell ref="I236:M236"/>
    <mergeCell ref="E237:H237"/>
    <mergeCell ref="I237:M237"/>
    <mergeCell ref="I235:M235"/>
    <mergeCell ref="E236:H236"/>
    <mergeCell ref="I224:M224"/>
    <mergeCell ref="O253:P253"/>
    <mergeCell ref="K252:N252"/>
    <mergeCell ref="K253:N253"/>
    <mergeCell ref="O252:P252"/>
    <mergeCell ref="I228:M228"/>
    <mergeCell ref="I232:M232"/>
    <mergeCell ref="E238:H238"/>
    <mergeCell ref="I238:M238"/>
    <mergeCell ref="C243:H243"/>
    <mergeCell ref="D245:Y245"/>
    <mergeCell ref="D246:J248"/>
    <mergeCell ref="K246:P246"/>
    <mergeCell ref="Q246:T246"/>
    <mergeCell ref="U246:Y248"/>
    <mergeCell ref="K247:M247"/>
    <mergeCell ref="K248:M248"/>
    <mergeCell ref="D249:J249"/>
    <mergeCell ref="K249:N249"/>
    <mergeCell ref="O249:P249"/>
    <mergeCell ref="Q249:R249"/>
    <mergeCell ref="S249:T249"/>
    <mergeCell ref="U249:Y249"/>
    <mergeCell ref="K250:N250"/>
    <mergeCell ref="I153:M153"/>
    <mergeCell ref="I161:M161"/>
    <mergeCell ref="C109:H109"/>
    <mergeCell ref="I118:M118"/>
    <mergeCell ref="I85:M85"/>
    <mergeCell ref="I87:Y87"/>
    <mergeCell ref="D111:Y111"/>
    <mergeCell ref="I112:Y112"/>
    <mergeCell ref="I114:Y114"/>
    <mergeCell ref="I116:Y116"/>
    <mergeCell ref="C174:H174"/>
    <mergeCell ref="I177:Y177"/>
    <mergeCell ref="I179:Y179"/>
    <mergeCell ref="I181:Y181"/>
    <mergeCell ref="I183:Y183"/>
    <mergeCell ref="I185:Y185"/>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120:Y120"/>
    <mergeCell ref="C150:H150"/>
    <mergeCell ref="W1:Z1"/>
    <mergeCell ref="I155:Y155"/>
    <mergeCell ref="I157:Y157"/>
    <mergeCell ref="I159:M159"/>
    <mergeCell ref="I209:M209"/>
    <mergeCell ref="I20:M20"/>
    <mergeCell ref="I22:Y22"/>
    <mergeCell ref="I24:Y24"/>
    <mergeCell ref="I26:Y26"/>
    <mergeCell ref="I28:Y28"/>
    <mergeCell ref="I30:Y30"/>
    <mergeCell ref="I32:Y32"/>
    <mergeCell ref="I192:M192"/>
    <mergeCell ref="I122:M122"/>
    <mergeCell ref="I163:Y163"/>
    <mergeCell ref="I165:M165"/>
    <mergeCell ref="I167:M167"/>
    <mergeCell ref="I169:Y169"/>
    <mergeCell ref="I124:M124"/>
    <mergeCell ref="I126:Y126"/>
    <mergeCell ref="I79:Y79"/>
    <mergeCell ref="I81:Y81"/>
    <mergeCell ref="I83:M83"/>
    <mergeCell ref="E202:J202"/>
    <mergeCell ref="S264:T264"/>
    <mergeCell ref="D265:J265"/>
    <mergeCell ref="K265:M265"/>
    <mergeCell ref="O265:R265"/>
    <mergeCell ref="S265:T265"/>
    <mergeCell ref="F328:K328"/>
    <mergeCell ref="L328:M328"/>
    <mergeCell ref="N328:O328"/>
    <mergeCell ref="F329:K329"/>
    <mergeCell ref="L329:M329"/>
    <mergeCell ref="N329:O329"/>
    <mergeCell ref="O264:R264"/>
    <mergeCell ref="D266:J266"/>
    <mergeCell ref="K266:M266"/>
    <mergeCell ref="O266:R266"/>
    <mergeCell ref="S266:T266"/>
    <mergeCell ref="D267:J267"/>
    <mergeCell ref="K267:M267"/>
    <mergeCell ref="O267:R267"/>
    <mergeCell ref="S267:T267"/>
    <mergeCell ref="D268:J268"/>
    <mergeCell ref="K268:M268"/>
    <mergeCell ref="O268:R268"/>
    <mergeCell ref="S268:T268"/>
  </mergeCells>
  <phoneticPr fontId="4"/>
  <conditionalFormatting sqref="I20:M20">
    <cfRule type="expression" dxfId="123" priority="124" stopIfTrue="1">
      <formula>$A20&lt;&gt;0</formula>
    </cfRule>
  </conditionalFormatting>
  <conditionalFormatting sqref="I22:Y22">
    <cfRule type="expression" dxfId="122" priority="123" stopIfTrue="1">
      <formula>$A22&lt;&gt;0</formula>
    </cfRule>
  </conditionalFormatting>
  <conditionalFormatting sqref="I24:Y24">
    <cfRule type="expression" dxfId="121" priority="122" stopIfTrue="1">
      <formula>$A24&lt;&gt;0</formula>
    </cfRule>
  </conditionalFormatting>
  <conditionalFormatting sqref="I26:Y26">
    <cfRule type="expression" dxfId="120" priority="121" stopIfTrue="1">
      <formula>$A26&lt;&gt;0</formula>
    </cfRule>
  </conditionalFormatting>
  <conditionalFormatting sqref="I28:Y28">
    <cfRule type="expression" dxfId="119" priority="120" stopIfTrue="1">
      <formula>$A28&lt;&gt;0</formula>
    </cfRule>
  </conditionalFormatting>
  <conditionalFormatting sqref="I30:Y30">
    <cfRule type="expression" dxfId="118" priority="119" stopIfTrue="1">
      <formula>$A30&lt;&gt;0</formula>
    </cfRule>
  </conditionalFormatting>
  <conditionalFormatting sqref="I32:Y32">
    <cfRule type="expression" dxfId="117" priority="118" stopIfTrue="1">
      <formula>$A32&lt;&gt;0</formula>
    </cfRule>
  </conditionalFormatting>
  <conditionalFormatting sqref="I34:M34">
    <cfRule type="expression" dxfId="116" priority="117" stopIfTrue="1">
      <formula>$A34&lt;&gt;0</formula>
    </cfRule>
  </conditionalFormatting>
  <conditionalFormatting sqref="I36:M36">
    <cfRule type="expression" dxfId="115" priority="116" stopIfTrue="1">
      <formula>$A36&lt;&gt;0</formula>
    </cfRule>
  </conditionalFormatting>
  <conditionalFormatting sqref="I38:Y38">
    <cfRule type="expression" dxfId="114" priority="115" stopIfTrue="1">
      <formula>$A38&lt;&gt;0</formula>
    </cfRule>
  </conditionalFormatting>
  <conditionalFormatting sqref="I40:M40">
    <cfRule type="expression" dxfId="113" priority="114" stopIfTrue="1">
      <formula>$A40&lt;&gt;0</formula>
    </cfRule>
  </conditionalFormatting>
  <conditionalFormatting sqref="I63:M63">
    <cfRule type="expression" dxfId="112" priority="113" stopIfTrue="1">
      <formula>$A63&lt;&gt;0</formula>
    </cfRule>
  </conditionalFormatting>
  <conditionalFormatting sqref="I69:M69">
    <cfRule type="expression" dxfId="111" priority="112" stopIfTrue="1">
      <formula>$A69&lt;&gt;0</formula>
    </cfRule>
  </conditionalFormatting>
  <conditionalFormatting sqref="I71:Y71">
    <cfRule type="expression" dxfId="110" priority="111" stopIfTrue="1">
      <formula>$A71&lt;&gt;0</formula>
    </cfRule>
  </conditionalFormatting>
  <conditionalFormatting sqref="I73:Y73">
    <cfRule type="expression" dxfId="109" priority="110" stopIfTrue="1">
      <formula>$A73&lt;&gt;0</formula>
    </cfRule>
  </conditionalFormatting>
  <conditionalFormatting sqref="I75:Y75">
    <cfRule type="expression" dxfId="108" priority="109" stopIfTrue="1">
      <formula>$A75&lt;&gt;0</formula>
    </cfRule>
  </conditionalFormatting>
  <conditionalFormatting sqref="I77:Y77">
    <cfRule type="expression" dxfId="107" priority="108" stopIfTrue="1">
      <formula>$A77&lt;&gt;0</formula>
    </cfRule>
  </conditionalFormatting>
  <conditionalFormatting sqref="I79:Y79">
    <cfRule type="expression" dxfId="106" priority="107" stopIfTrue="1">
      <formula>$A79&lt;&gt;0</formula>
    </cfRule>
  </conditionalFormatting>
  <conditionalFormatting sqref="I81:Y81">
    <cfRule type="expression" dxfId="105" priority="106" stopIfTrue="1">
      <formula>$A81&lt;&gt;0</formula>
    </cfRule>
  </conditionalFormatting>
  <conditionalFormatting sqref="I83:M83">
    <cfRule type="expression" dxfId="104" priority="105" stopIfTrue="1">
      <formula>$A83&lt;&gt;0</formula>
    </cfRule>
  </conditionalFormatting>
  <conditionalFormatting sqref="P83">
    <cfRule type="expression" dxfId="103" priority="104" stopIfTrue="1">
      <formula>$A84&lt;&gt;0</formula>
    </cfRule>
  </conditionalFormatting>
  <conditionalFormatting sqref="I85:M85">
    <cfRule type="expression" dxfId="102" priority="103" stopIfTrue="1">
      <formula>$A85&lt;&gt;0</formula>
    </cfRule>
  </conditionalFormatting>
  <conditionalFormatting sqref="I87:Y87">
    <cfRule type="expression" dxfId="101" priority="102" stopIfTrue="1">
      <formula>$A87&lt;&gt;0</formula>
    </cfRule>
  </conditionalFormatting>
  <conditionalFormatting sqref="I114:Y114">
    <cfRule type="expression" dxfId="100" priority="101" stopIfTrue="1">
      <formula>$A114&lt;&gt;0</formula>
    </cfRule>
  </conditionalFormatting>
  <conditionalFormatting sqref="I116:Y116">
    <cfRule type="expression" dxfId="99" priority="100" stopIfTrue="1">
      <formula>$A116&lt;&gt;0</formula>
    </cfRule>
  </conditionalFormatting>
  <conditionalFormatting sqref="I120:Y120">
    <cfRule type="expression" dxfId="98" priority="99" stopIfTrue="1">
      <formula>$A120&lt;&gt;0</formula>
    </cfRule>
  </conditionalFormatting>
  <conditionalFormatting sqref="I122:M122">
    <cfRule type="expression" dxfId="97" priority="98" stopIfTrue="1">
      <formula>$A122&lt;&gt;0</formula>
    </cfRule>
  </conditionalFormatting>
  <conditionalFormatting sqref="I124:M124">
    <cfRule type="expression" dxfId="96" priority="97" stopIfTrue="1">
      <formula>$A124&lt;&gt;0</formula>
    </cfRule>
  </conditionalFormatting>
  <conditionalFormatting sqref="I126:Y126">
    <cfRule type="expression" dxfId="95" priority="96" stopIfTrue="1">
      <formula>$A126&lt;&gt;0</formula>
    </cfRule>
  </conditionalFormatting>
  <conditionalFormatting sqref="I153:M153">
    <cfRule type="expression" dxfId="94" priority="95" stopIfTrue="1">
      <formula>$A153&lt;&gt;0</formula>
    </cfRule>
  </conditionalFormatting>
  <conditionalFormatting sqref="I155:Y155">
    <cfRule type="expression" dxfId="93" priority="94" stopIfTrue="1">
      <formula>$A155&lt;&gt;0</formula>
    </cfRule>
  </conditionalFormatting>
  <conditionalFormatting sqref="I157:Y157">
    <cfRule type="expression" dxfId="92" priority="93" stopIfTrue="1">
      <formula>$A157&lt;&gt;0</formula>
    </cfRule>
  </conditionalFormatting>
  <conditionalFormatting sqref="I159:M159">
    <cfRule type="expression" dxfId="91" priority="92" stopIfTrue="1">
      <formula>$A159&lt;&gt;0</formula>
    </cfRule>
  </conditionalFormatting>
  <conditionalFormatting sqref="I161:M161">
    <cfRule type="expression" dxfId="90" priority="91" stopIfTrue="1">
      <formula>$A161&lt;&gt;0</formula>
    </cfRule>
  </conditionalFormatting>
  <conditionalFormatting sqref="I163:Y163">
    <cfRule type="expression" dxfId="89" priority="90" stopIfTrue="1">
      <formula>$A163&lt;&gt;0</formula>
    </cfRule>
  </conditionalFormatting>
  <conditionalFormatting sqref="I165:M165">
    <cfRule type="expression" dxfId="88" priority="89" stopIfTrue="1">
      <formula>$A165&lt;&gt;0</formula>
    </cfRule>
  </conditionalFormatting>
  <conditionalFormatting sqref="I167:M167">
    <cfRule type="expression" dxfId="87" priority="88" stopIfTrue="1">
      <formula>$A167&lt;&gt;0</formula>
    </cfRule>
  </conditionalFormatting>
  <conditionalFormatting sqref="I169:Y169">
    <cfRule type="expression" dxfId="86" priority="87" stopIfTrue="1">
      <formula>$A169&lt;&gt;0</formula>
    </cfRule>
  </conditionalFormatting>
  <conditionalFormatting sqref="I181:Y181">
    <cfRule type="expression" dxfId="85" priority="86" stopIfTrue="1">
      <formula>$A181&lt;&gt;0</formula>
    </cfRule>
  </conditionalFormatting>
  <conditionalFormatting sqref="I185:Y185">
    <cfRule type="expression" dxfId="84" priority="85" stopIfTrue="1">
      <formula>$A185&lt;&gt;0</formula>
    </cfRule>
  </conditionalFormatting>
  <conditionalFormatting sqref="K201:M201">
    <cfRule type="expression" dxfId="83" priority="84" stopIfTrue="1">
      <formula>$A200&lt;&gt;0</formula>
    </cfRule>
  </conditionalFormatting>
  <conditionalFormatting sqref="K202:M202">
    <cfRule type="expression" dxfId="82" priority="83" stopIfTrue="1">
      <formula>$A200&lt;&gt;0</formula>
    </cfRule>
  </conditionalFormatting>
  <conditionalFormatting sqref="N202:V202">
    <cfRule type="expression" dxfId="81" priority="82" stopIfTrue="1">
      <formula>$A202&lt;&gt;0</formula>
    </cfRule>
  </conditionalFormatting>
  <conditionalFormatting sqref="K203:M203">
    <cfRule type="expression" dxfId="80" priority="81" stopIfTrue="1">
      <formula>$A200&lt;&gt;0</formula>
    </cfRule>
  </conditionalFormatting>
  <conditionalFormatting sqref="N203:V203">
    <cfRule type="expression" dxfId="79" priority="80" stopIfTrue="1">
      <formula>$A203&lt;&gt;0</formula>
    </cfRule>
  </conditionalFormatting>
  <conditionalFormatting sqref="K204:M205">
    <cfRule type="expression" dxfId="78" priority="79" stopIfTrue="1">
      <formula>$A200&lt;&gt;0</formula>
    </cfRule>
  </conditionalFormatting>
  <conditionalFormatting sqref="N204:V204">
    <cfRule type="expression" dxfId="77" priority="78" stopIfTrue="1">
      <formula>AND($A204&lt;&gt;0,TRIM($N204)="")</formula>
    </cfRule>
  </conditionalFormatting>
  <conditionalFormatting sqref="W204:X204">
    <cfRule type="expression" dxfId="76" priority="77" stopIfTrue="1">
      <formula>AND($A204&lt;&gt;0,TRIM($W204)="")</formula>
    </cfRule>
  </conditionalFormatting>
  <conditionalFormatting sqref="I207:M207">
    <cfRule type="expression" dxfId="75" priority="76" stopIfTrue="1">
      <formula>$A207&lt;&gt;0</formula>
    </cfRule>
  </conditionalFormatting>
  <conditionalFormatting sqref="I218:M218">
    <cfRule type="expression" dxfId="74" priority="75" stopIfTrue="1">
      <formula>$A218&lt;&gt;0</formula>
    </cfRule>
  </conditionalFormatting>
  <conditionalFormatting sqref="I219:M219">
    <cfRule type="expression" dxfId="73" priority="74" stopIfTrue="1">
      <formula>$A219&lt;&gt;0</formula>
    </cfRule>
  </conditionalFormatting>
  <conditionalFormatting sqref="I220:M220">
    <cfRule type="expression" dxfId="72" priority="73" stopIfTrue="1">
      <formula>$A220&lt;&gt;0</formula>
    </cfRule>
  </conditionalFormatting>
  <conditionalFormatting sqref="I222:M222">
    <cfRule type="expression" dxfId="71" priority="72" stopIfTrue="1">
      <formula>$A222&lt;&gt;0</formula>
    </cfRule>
  </conditionalFormatting>
  <conditionalFormatting sqref="L301:M301">
    <cfRule type="expression" dxfId="70" priority="71" stopIfTrue="1">
      <formula>希望&lt;&gt;0</formula>
    </cfRule>
  </conditionalFormatting>
  <conditionalFormatting sqref="L302:M302">
    <cfRule type="expression" dxfId="69" priority="70" stopIfTrue="1">
      <formula>希望&lt;&gt;0</formula>
    </cfRule>
  </conditionalFormatting>
  <conditionalFormatting sqref="L303:M303">
    <cfRule type="expression" dxfId="68" priority="69" stopIfTrue="1">
      <formula>希望&lt;&gt;0</formula>
    </cfRule>
  </conditionalFormatting>
  <conditionalFormatting sqref="L304:M304">
    <cfRule type="expression" dxfId="67" priority="68" stopIfTrue="1">
      <formula>希望&lt;&gt;0</formula>
    </cfRule>
  </conditionalFormatting>
  <conditionalFormatting sqref="L305:M305">
    <cfRule type="expression" dxfId="66" priority="67" stopIfTrue="1">
      <formula>希望&lt;&gt;0</formula>
    </cfRule>
  </conditionalFormatting>
  <conditionalFormatting sqref="L306:M306">
    <cfRule type="expression" dxfId="65" priority="66" stopIfTrue="1">
      <formula>希望&lt;&gt;0</formula>
    </cfRule>
  </conditionalFormatting>
  <conditionalFormatting sqref="L307:M307">
    <cfRule type="expression" dxfId="64" priority="65" stopIfTrue="1">
      <formula>希望&lt;&gt;0</formula>
    </cfRule>
  </conditionalFormatting>
  <conditionalFormatting sqref="L308:M308">
    <cfRule type="expression" dxfId="63" priority="64" stopIfTrue="1">
      <formula>希望&lt;&gt;0</formula>
    </cfRule>
  </conditionalFormatting>
  <conditionalFormatting sqref="L309:M309">
    <cfRule type="expression" dxfId="62" priority="63" stopIfTrue="1">
      <formula>希望&lt;&gt;0</formula>
    </cfRule>
  </conditionalFormatting>
  <conditionalFormatting sqref="L310:M310">
    <cfRule type="expression" dxfId="61" priority="62" stopIfTrue="1">
      <formula>希望&lt;&gt;0</formula>
    </cfRule>
  </conditionalFormatting>
  <conditionalFormatting sqref="L311:M311">
    <cfRule type="expression" dxfId="60" priority="61" stopIfTrue="1">
      <formula>希望&lt;&gt;0</formula>
    </cfRule>
  </conditionalFormatting>
  <conditionalFormatting sqref="L312:M312">
    <cfRule type="expression" dxfId="59" priority="60" stopIfTrue="1">
      <formula>希望&lt;&gt;0</formula>
    </cfRule>
  </conditionalFormatting>
  <conditionalFormatting sqref="L313:M313">
    <cfRule type="expression" dxfId="58" priority="59" stopIfTrue="1">
      <formula>希望&lt;&gt;0</formula>
    </cfRule>
  </conditionalFormatting>
  <conditionalFormatting sqref="L314:M314">
    <cfRule type="expression" dxfId="57" priority="58" stopIfTrue="1">
      <formula>希望&lt;&gt;0</formula>
    </cfRule>
  </conditionalFormatting>
  <conditionalFormatting sqref="L315:M315">
    <cfRule type="expression" dxfId="56" priority="57" stopIfTrue="1">
      <formula>希望&lt;&gt;0</formula>
    </cfRule>
  </conditionalFormatting>
  <conditionalFormatting sqref="L316:M316">
    <cfRule type="expression" dxfId="55" priority="56" stopIfTrue="1">
      <formula>希望&lt;&gt;0</formula>
    </cfRule>
  </conditionalFormatting>
  <conditionalFormatting sqref="L317:M317">
    <cfRule type="expression" dxfId="54" priority="55" stopIfTrue="1">
      <formula>希望&lt;&gt;0</formula>
    </cfRule>
  </conditionalFormatting>
  <conditionalFormatting sqref="L318:M318">
    <cfRule type="expression" dxfId="53" priority="54" stopIfTrue="1">
      <formula>希望&lt;&gt;0</formula>
    </cfRule>
  </conditionalFormatting>
  <conditionalFormatting sqref="L319:M319">
    <cfRule type="expression" dxfId="52" priority="53" stopIfTrue="1">
      <formula>希望&lt;&gt;0</formula>
    </cfRule>
  </conditionalFormatting>
  <conditionalFormatting sqref="L320:M320">
    <cfRule type="expression" dxfId="51" priority="52" stopIfTrue="1">
      <formula>希望&lt;&gt;0</formula>
    </cfRule>
  </conditionalFormatting>
  <conditionalFormatting sqref="L321:M321">
    <cfRule type="expression" dxfId="50" priority="51" stopIfTrue="1">
      <formula>希望&lt;&gt;0</formula>
    </cfRule>
  </conditionalFormatting>
  <conditionalFormatting sqref="L322:M322">
    <cfRule type="expression" dxfId="49" priority="50" stopIfTrue="1">
      <formula>希望&lt;&gt;0</formula>
    </cfRule>
  </conditionalFormatting>
  <conditionalFormatting sqref="L323:M323">
    <cfRule type="expression" dxfId="48" priority="49" stopIfTrue="1">
      <formula>希望&lt;&gt;0</formula>
    </cfRule>
  </conditionalFormatting>
  <conditionalFormatting sqref="L324:M324">
    <cfRule type="expression" dxfId="47" priority="48" stopIfTrue="1">
      <formula>希望&lt;&gt;0</formula>
    </cfRule>
  </conditionalFormatting>
  <conditionalFormatting sqref="L325:M325">
    <cfRule type="expression" dxfId="46" priority="47" stopIfTrue="1">
      <formula>希望&lt;&gt;0</formula>
    </cfRule>
  </conditionalFormatting>
  <conditionalFormatting sqref="L326:M326">
    <cfRule type="expression" dxfId="45" priority="46" stopIfTrue="1">
      <formula>希望&lt;&gt;0</formula>
    </cfRule>
  </conditionalFormatting>
  <conditionalFormatting sqref="L327:M327">
    <cfRule type="expression" dxfId="44" priority="45" stopIfTrue="1">
      <formula>希望&lt;&gt;0</formula>
    </cfRule>
  </conditionalFormatting>
  <conditionalFormatting sqref="L328:M328">
    <cfRule type="expression" dxfId="43" priority="44" stopIfTrue="1">
      <formula>希望&lt;&gt;0</formula>
    </cfRule>
  </conditionalFormatting>
  <conditionalFormatting sqref="L329:M329">
    <cfRule type="expression" dxfId="42" priority="43" stopIfTrue="1">
      <formula>希望&lt;&gt;0</formula>
    </cfRule>
  </conditionalFormatting>
  <conditionalFormatting sqref="L330:M330">
    <cfRule type="expression" dxfId="41" priority="42" stopIfTrue="1">
      <formula>希望&lt;&gt;0</formula>
    </cfRule>
  </conditionalFormatting>
  <conditionalFormatting sqref="L331:M331">
    <cfRule type="expression" dxfId="40" priority="41" stopIfTrue="1">
      <formula>希望&lt;&gt;0</formula>
    </cfRule>
  </conditionalFormatting>
  <conditionalFormatting sqref="L332:M332">
    <cfRule type="expression" dxfId="39" priority="40" stopIfTrue="1">
      <formula>希望&lt;&gt;0</formula>
    </cfRule>
  </conditionalFormatting>
  <conditionalFormatting sqref="L333:M333">
    <cfRule type="expression" dxfId="38" priority="39" stopIfTrue="1">
      <formula>希望&lt;&gt;0</formula>
    </cfRule>
  </conditionalFormatting>
  <conditionalFormatting sqref="L334:M334">
    <cfRule type="expression" dxfId="37" priority="38" stopIfTrue="1">
      <formula>希望&lt;&gt;0</formula>
    </cfRule>
  </conditionalFormatting>
  <conditionalFormatting sqref="L335:M335">
    <cfRule type="expression" dxfId="36" priority="37" stopIfTrue="1">
      <formula>希望&lt;&gt;0</formula>
    </cfRule>
  </conditionalFormatting>
  <conditionalFormatting sqref="L336:M336">
    <cfRule type="expression" dxfId="35" priority="36" stopIfTrue="1">
      <formula>希望&lt;&gt;0</formula>
    </cfRule>
  </conditionalFormatting>
  <conditionalFormatting sqref="L337:M337">
    <cfRule type="expression" dxfId="34" priority="35" stopIfTrue="1">
      <formula>希望&lt;&gt;0</formula>
    </cfRule>
  </conditionalFormatting>
  <conditionalFormatting sqref="L338:M338">
    <cfRule type="expression" dxfId="33" priority="34" stopIfTrue="1">
      <formula>希望&lt;&gt;0</formula>
    </cfRule>
  </conditionalFormatting>
  <conditionalFormatting sqref="L339:M339">
    <cfRule type="expression" dxfId="32" priority="33" stopIfTrue="1">
      <formula>希望&lt;&gt;0</formula>
    </cfRule>
  </conditionalFormatting>
  <conditionalFormatting sqref="L340:M340">
    <cfRule type="expression" dxfId="31" priority="32" stopIfTrue="1">
      <formula>希望&lt;&gt;0</formula>
    </cfRule>
  </conditionalFormatting>
  <conditionalFormatting sqref="L341:M341">
    <cfRule type="expression" dxfId="30" priority="31" stopIfTrue="1">
      <formula>希望&lt;&gt;0</formula>
    </cfRule>
  </conditionalFormatting>
  <conditionalFormatting sqref="L342:M342">
    <cfRule type="expression" dxfId="29" priority="30" stopIfTrue="1">
      <formula>希望&lt;&gt;0</formula>
    </cfRule>
  </conditionalFormatting>
  <conditionalFormatting sqref="L343:M343">
    <cfRule type="expression" dxfId="28" priority="29" stopIfTrue="1">
      <formula>希望&lt;&gt;0</formula>
    </cfRule>
  </conditionalFormatting>
  <conditionalFormatting sqref="L344:M344">
    <cfRule type="expression" dxfId="27" priority="28" stopIfTrue="1">
      <formula>希望&lt;&gt;0</formula>
    </cfRule>
  </conditionalFormatting>
  <conditionalFormatting sqref="L345:M345">
    <cfRule type="expression" dxfId="26" priority="27" stopIfTrue="1">
      <formula>希望&lt;&gt;0</formula>
    </cfRule>
  </conditionalFormatting>
  <conditionalFormatting sqref="L346:M346">
    <cfRule type="expression" dxfId="25" priority="26" stopIfTrue="1">
      <formula>希望&lt;&gt;0</formula>
    </cfRule>
  </conditionalFormatting>
  <conditionalFormatting sqref="L347:M347">
    <cfRule type="expression" dxfId="24" priority="25" stopIfTrue="1">
      <formula>希望&lt;&gt;0</formula>
    </cfRule>
  </conditionalFormatting>
  <conditionalFormatting sqref="L348:M348">
    <cfRule type="expression" dxfId="23" priority="24" stopIfTrue="1">
      <formula>希望&lt;&gt;0</formula>
    </cfRule>
  </conditionalFormatting>
  <conditionalFormatting sqref="L349:M349">
    <cfRule type="expression" dxfId="22" priority="23" stopIfTrue="1">
      <formula>希望&lt;&gt;0</formula>
    </cfRule>
  </conditionalFormatting>
  <conditionalFormatting sqref="L350:M350">
    <cfRule type="expression" dxfId="21" priority="22" stopIfTrue="1">
      <formula>希望&lt;&gt;0</formula>
    </cfRule>
  </conditionalFormatting>
  <conditionalFormatting sqref="L351:M351">
    <cfRule type="expression" dxfId="20" priority="21" stopIfTrue="1">
      <formula>希望&lt;&gt;0</formula>
    </cfRule>
  </conditionalFormatting>
  <conditionalFormatting sqref="L352:M352">
    <cfRule type="expression" dxfId="19" priority="20" stopIfTrue="1">
      <formula>希望&lt;&gt;0</formula>
    </cfRule>
  </conditionalFormatting>
  <conditionalFormatting sqref="L353:M353">
    <cfRule type="expression" dxfId="18" priority="19" stopIfTrue="1">
      <formula>希望&lt;&gt;0</formula>
    </cfRule>
  </conditionalFormatting>
  <conditionalFormatting sqref="L354:M354">
    <cfRule type="expression" dxfId="17" priority="18" stopIfTrue="1">
      <formula>希望&lt;&gt;0</formula>
    </cfRule>
  </conditionalFormatting>
  <conditionalFormatting sqref="L355:M355">
    <cfRule type="expression" dxfId="16" priority="17" stopIfTrue="1">
      <formula>希望&lt;&gt;0</formula>
    </cfRule>
  </conditionalFormatting>
  <conditionalFormatting sqref="L356:M356">
    <cfRule type="expression" dxfId="15" priority="16" stopIfTrue="1">
      <formula>希望&lt;&gt;0</formula>
    </cfRule>
  </conditionalFormatting>
  <conditionalFormatting sqref="L357:M357">
    <cfRule type="expression" dxfId="14" priority="15" stopIfTrue="1">
      <formula>希望&lt;&gt;0</formula>
    </cfRule>
  </conditionalFormatting>
  <conditionalFormatting sqref="L358:M358">
    <cfRule type="expression" dxfId="13" priority="14" stopIfTrue="1">
      <formula>希望&lt;&gt;0</formula>
    </cfRule>
  </conditionalFormatting>
  <conditionalFormatting sqref="L359:M359">
    <cfRule type="expression" dxfId="12" priority="13" stopIfTrue="1">
      <formula>希望&lt;&gt;0</formula>
    </cfRule>
  </conditionalFormatting>
  <conditionalFormatting sqref="L360:M361">
    <cfRule type="expression" dxfId="11" priority="12" stopIfTrue="1">
      <formula>希望&lt;&gt;0</formula>
    </cfRule>
  </conditionalFormatting>
  <conditionalFormatting sqref="L362:M365">
    <cfRule type="expression" dxfId="10" priority="11" stopIfTrue="1">
      <formula>希望&lt;&gt;0</formula>
    </cfRule>
  </conditionalFormatting>
  <conditionalFormatting sqref="S301:T303">
    <cfRule type="expression" dxfId="9" priority="10" stopIfTrue="1">
      <formula>AND(OR($L301="○",$L302="○",$L303="○"),TRIM($S301)="")</formula>
    </cfRule>
  </conditionalFormatting>
  <conditionalFormatting sqref="U301:Y303">
    <cfRule type="expression" dxfId="8" priority="9" stopIfTrue="1">
      <formula>AND(OR($L301="○",$L302="○",$L303="○"),TRIM($U301)="")</formula>
    </cfRule>
  </conditionalFormatting>
  <conditionalFormatting sqref="S304:T304">
    <cfRule type="expression" dxfId="7" priority="8" stopIfTrue="1">
      <formula>AND($L304="○", TRIM($S304)="")</formula>
    </cfRule>
  </conditionalFormatting>
  <conditionalFormatting sqref="U304:Y304">
    <cfRule type="expression" dxfId="6" priority="7" stopIfTrue="1">
      <formula>AND($L304="○", TRIM($U304)="")</formula>
    </cfRule>
  </conditionalFormatting>
  <conditionalFormatting sqref="S319:T339">
    <cfRule type="expression" dxfId="5" priority="6" stopIfTrue="1">
      <formula>AND(SUM($A319:$A339)&lt;&gt;0, TRIM($S319)="")</formula>
    </cfRule>
  </conditionalFormatting>
  <conditionalFormatting sqref="U319:Y339">
    <cfRule type="expression" dxfId="4" priority="5" stopIfTrue="1">
      <formula>AND(SUM($A319:$A339)&lt;&gt;0, TRIM($U319)="")</formula>
    </cfRule>
  </conditionalFormatting>
  <conditionalFormatting sqref="S351:T358">
    <cfRule type="expression" dxfId="3" priority="4" stopIfTrue="1">
      <formula>AND(SUM($A351:$A358)&lt;&gt;0, TRIM($S351)="")</formula>
    </cfRule>
  </conditionalFormatting>
  <conditionalFormatting sqref="U351:Y358">
    <cfRule type="expression" dxfId="2" priority="3" stopIfTrue="1">
      <formula>AND(SUM($A351:$A358)&lt;&gt;0, TRIM($U351)="")</formula>
    </cfRule>
  </conditionalFormatting>
  <conditionalFormatting sqref="E368:Y368">
    <cfRule type="expression" dxfId="1" priority="2" stopIfTrue="1">
      <formula>$A368&lt;&gt;0</formula>
    </cfRule>
  </conditionalFormatting>
  <conditionalFormatting sqref="I374:M374">
    <cfRule type="expression" dxfId="0" priority="1" stopIfTrue="1">
      <formula>$A374&lt;&gt;0</formula>
    </cfRule>
  </conditionalFormatting>
  <dataValidations count="319">
    <dataValidation imeMode="hiragana" allowBlank="1" showInputMessage="1" showErrorMessage="1" sqref="N202:V202 N203:V203 N204:V204 N205:V205 E289:J289 O264:R264 O265:R265 O266:R266 O267:R267 O268:R268 O269:R269 O270:R270 O271:R271 O272:R272 O273:R273 O274:R274 O275:R275 O276:R276 O277:R277 O278:R278 O279:R279 O280:R280 O281:R281 O282:R282 O283:R283 O284:R284 O285:R285 O286:R286 O287:R287 O288:R288 O289:R289 P363:R363 P364:R364 P365:R365 E368:Y368 H379:K379 L379:N379 O379:P379 T379:Y379 H380:K380 L380:N380 O380:P380 T380:Y380 H381:K381 L381:N381 O381:P381 T381:Y381 H382:K382 L382:N382 O382:P382 T382:Y382 H383:K383 L383:N383 O383:P383 T383:Y383 H384:K384 L384:N384 O384:P384 T384:Y384 H385:K385 L385:N385 O385:P385 T385:Y385 H386:K386 L386:N386 O386:P386 T386:Y386 H387:K387 L387:N387 O387:P387 T387:Y387 H388:K388 L388:N388 O388:P388 T388:Y388" xr:uid="{05C5E458-7E97-4C7D-B145-785925D6BEEE}"/>
    <dataValidation imeMode="halfAlpha" allowBlank="1" showInputMessage="1" showErrorMessage="1" sqref="I296:M296 S301:T303 S304:T304 S319:T339 S350:T350 S351:T358 S359:T359 S360:T360 S361:T361 S362:T362 S363:T363 S364:T364 S365:T365" xr:uid="{A002C164-567F-4850-89C1-075364074D4B}"/>
    <dataValidation imeMode="hiragana" allowBlank="1" showInputMessage="1" showErrorMessage="1" sqref="I22:Y22" xr:uid="{77CB1F43-7514-4ED6-815A-29E5365C5705}"/>
    <dataValidation type="whole" imeMode="halfAlpha" allowBlank="1" showInputMessage="1" showErrorMessage="1" error="7桁の数字を入力してください" sqref="I20:M20" xr:uid="{A0571636-834D-4C57-AC6A-3BDB3468B97F}">
      <formula1>0</formula1>
      <formula2>9999999</formula2>
    </dataValidation>
    <dataValidation imeMode="fullKatakana" allowBlank="1" showInputMessage="1" showErrorMessage="1" sqref="I24:Y24" xr:uid="{0672A3FC-CDEE-4382-BDCA-1BA1F313B055}"/>
    <dataValidation imeMode="hiragana" allowBlank="1" showInputMessage="1" showErrorMessage="1" sqref="I26:Y26" xr:uid="{EE724994-4A0B-454F-B74A-DCE26A3F9ADE}"/>
    <dataValidation imeMode="hiragana" allowBlank="1" showInputMessage="1" showErrorMessage="1" sqref="I28:Y28" xr:uid="{4F4C1C31-BE24-45AC-AC0C-A9EFED7917F8}"/>
    <dataValidation imeMode="fullKatakana" allowBlank="1" showInputMessage="1" showErrorMessage="1" sqref="I30:Y30" xr:uid="{FE22E3A7-71FD-4294-BFFD-A70437110676}"/>
    <dataValidation imeMode="hiragana" allowBlank="1" showInputMessage="1" showErrorMessage="1" sqref="I32:Y32" xr:uid="{74B71C6C-D6E5-4EB6-8E64-5BAABD211331}"/>
    <dataValidation imeMode="halfAlpha" allowBlank="1" showInputMessage="1" showErrorMessage="1" sqref="I34:M34" xr:uid="{FCD7EDFF-FF02-4500-BC3B-0367BED18488}"/>
    <dataValidation imeMode="halfAlpha" allowBlank="1" showInputMessage="1" showErrorMessage="1" sqref="P34" xr:uid="{DB2296BC-37DD-466B-AA56-800252329F2A}"/>
    <dataValidation imeMode="halfAlpha" allowBlank="1" showInputMessage="1" showErrorMessage="1" sqref="I36:M36" xr:uid="{E3869210-F79F-4AA2-846C-204CB970C0B2}"/>
    <dataValidation imeMode="halfAlpha" allowBlank="1" showInputMessage="1" showErrorMessage="1" sqref="I38:Y38" xr:uid="{BFE86E72-767C-402A-A663-DE1C3BB78116}"/>
    <dataValidation type="list" imeMode="halfAlpha" allowBlank="1" showInputMessage="1" showErrorMessage="1" error="リストから選択してください" sqref="I40:M40" xr:uid="{8CC81B5A-5FF1-4D11-84CE-53100E768B5E}">
      <formula1>"一致する,一致しない"</formula1>
    </dataValidation>
    <dataValidation type="list" imeMode="halfAlpha" allowBlank="1" showInputMessage="1" showErrorMessage="1" error="リストから選択してください" sqref="I63:M63" xr:uid="{C6F9A974-9EC0-4A04-BFE2-B4EFB62EE297}">
      <formula1>"しない,する"</formula1>
    </dataValidation>
    <dataValidation type="whole" imeMode="halfAlpha" allowBlank="1" showInputMessage="1" showErrorMessage="1" error="7桁の数字を入力してください" sqref="I69:M69" xr:uid="{14D38F6D-27FB-45AF-817E-DBE70BFC5757}">
      <formula1>0</formula1>
      <formula2>9999999</formula2>
    </dataValidation>
    <dataValidation imeMode="hiragana" allowBlank="1" showInputMessage="1" showErrorMessage="1" sqref="I71:Y71" xr:uid="{67DBE662-5EEE-4483-B742-6C9DD4ED04F4}"/>
    <dataValidation imeMode="fullKatakana" allowBlank="1" showInputMessage="1" showErrorMessage="1" sqref="I73:Y73" xr:uid="{DFAA7F99-8A8B-446A-B972-D101658B3669}"/>
    <dataValidation imeMode="hiragana" allowBlank="1" showInputMessage="1" showErrorMessage="1" sqref="I75:Y75" xr:uid="{5FEAE4A4-9888-4B35-AEE4-3E7761B9A029}"/>
    <dataValidation imeMode="hiragana" allowBlank="1" showInputMessage="1" showErrorMessage="1" sqref="I77:Y77" xr:uid="{9C87A3B6-1850-44A6-A2B0-170243200AE0}"/>
    <dataValidation imeMode="fullKatakana" allowBlank="1" showInputMessage="1" showErrorMessage="1" sqref="I79:Y79" xr:uid="{BAE31C55-A045-442C-B48D-B347AC88D998}"/>
    <dataValidation imeMode="hiragana" allowBlank="1" showInputMessage="1" showErrorMessage="1" sqref="I81:Y81" xr:uid="{3591AB4E-C301-4752-AEC4-432852142D52}"/>
    <dataValidation imeMode="halfAlpha" allowBlank="1" showInputMessage="1" showErrorMessage="1" sqref="I83:M83" xr:uid="{8E736351-D9B0-4BC7-89DD-6754B12A0669}"/>
    <dataValidation imeMode="halfAlpha" allowBlank="1" showInputMessage="1" showErrorMessage="1" sqref="P83" xr:uid="{3238E3A4-7A4A-4B56-BF83-6BEDE62B043E}"/>
    <dataValidation imeMode="halfAlpha" allowBlank="1" showInputMessage="1" showErrorMessage="1" sqref="I85:M85" xr:uid="{0247BB2B-E4FC-4200-A5F5-C35470EF4BA2}"/>
    <dataValidation imeMode="halfAlpha" allowBlank="1" showInputMessage="1" showErrorMessage="1" sqref="I87:Y87" xr:uid="{A4288992-3DBB-4A28-9463-AC721E8C9317}"/>
    <dataValidation imeMode="hiragana" allowBlank="1" showInputMessage="1" showErrorMessage="1" sqref="I112:Y112" xr:uid="{2C51C33F-0080-4CCC-8A7D-DB4C88B10A48}"/>
    <dataValidation imeMode="fullKatakana" allowBlank="1" showInputMessage="1" showErrorMessage="1" sqref="I114:Y114" xr:uid="{25DD33F4-76A6-48F0-BFDB-2AFF197838BE}"/>
    <dataValidation imeMode="hiragana" allowBlank="1" showInputMessage="1" showErrorMessage="1" sqref="I116:Y116" xr:uid="{22DEBB48-175C-42DC-AD0F-56085FA983BA}"/>
    <dataValidation type="whole" imeMode="halfAlpha" allowBlank="1" showInputMessage="1" showErrorMessage="1" error="7桁の数字を入力してください" sqref="I118:M118" xr:uid="{B6B3EAB2-1431-48CE-A892-4DE18ADA763C}">
      <formula1>0</formula1>
      <formula2>9999999</formula2>
    </dataValidation>
    <dataValidation imeMode="hiragana" allowBlank="1" showInputMessage="1" showErrorMessage="1" sqref="I120:Y120" xr:uid="{59F8BADA-07EF-4185-B06A-669D8EBD8BA1}"/>
    <dataValidation imeMode="halfAlpha" allowBlank="1" showInputMessage="1" showErrorMessage="1" sqref="I122:M122" xr:uid="{FFED77F3-8CD5-4347-803E-EFFFFDCA983F}"/>
    <dataValidation imeMode="halfAlpha" allowBlank="1" showInputMessage="1" showErrorMessage="1" sqref="P122" xr:uid="{9F3971AF-3035-46A0-9BB7-12299E6706D0}"/>
    <dataValidation imeMode="halfAlpha" allowBlank="1" showInputMessage="1" showErrorMessage="1" sqref="I124:M124" xr:uid="{6E5823CA-DB7A-44F8-9917-5D8D15E0A410}"/>
    <dataValidation imeMode="halfAlpha" allowBlank="1" showInputMessage="1" showErrorMessage="1" sqref="I126:Y126" xr:uid="{1F251FCC-FA17-43F8-9EA8-1394797D3B1C}"/>
    <dataValidation type="list" imeMode="halfAlpha" allowBlank="1" showInputMessage="1" showErrorMessage="1" error="リストから選択してください" sqref="I153:M153" xr:uid="{2A0D1D6D-E778-45E1-A0C1-A9889B7018F7}">
      <formula1>"しない,する"</formula1>
    </dataValidation>
    <dataValidation imeMode="fullKatakana" allowBlank="1" showInputMessage="1" showErrorMessage="1" sqref="I155:Y155" xr:uid="{42F3CB3D-E4A7-44AC-8F74-EBFAE7B89023}"/>
    <dataValidation imeMode="hiragana" allowBlank="1" showInputMessage="1" showErrorMessage="1" sqref="I157:Y157" xr:uid="{1E662DE2-2C8A-4728-A378-4BC25BFAFFDA}"/>
    <dataValidation imeMode="halfAlpha" allowBlank="1" showInputMessage="1" showErrorMessage="1" sqref="I159:M159" xr:uid="{A14AC5F7-319A-418E-A44E-2269D5CFA016}"/>
    <dataValidation type="whole" imeMode="halfAlpha" allowBlank="1" showInputMessage="1" showErrorMessage="1" error="7桁の数字を入力してください" sqref="I161:M161" xr:uid="{812E4FFB-3497-4455-8BD4-200EC9D0B7AA}">
      <formula1>0</formula1>
      <formula2>9999999</formula2>
    </dataValidation>
    <dataValidation imeMode="hiragana" allowBlank="1" showInputMessage="1" showErrorMessage="1" sqref="I163:Y163" xr:uid="{0577BF5E-3FA4-4CC9-973A-26D07796268C}"/>
    <dataValidation imeMode="halfAlpha" allowBlank="1" showInputMessage="1" showErrorMessage="1" sqref="I165:M165" xr:uid="{416CAA50-7A0B-4809-B6E0-56CFF5DCE1D6}"/>
    <dataValidation imeMode="halfAlpha" allowBlank="1" showInputMessage="1" showErrorMessage="1" sqref="I167:M167" xr:uid="{DD4791F2-8026-43CB-84D0-A6508311B7E2}"/>
    <dataValidation imeMode="halfAlpha" allowBlank="1" showInputMessage="1" showErrorMessage="1" sqref="I169:Y169" xr:uid="{53EC3F80-3391-436E-8AAC-B618D44DEE76}"/>
    <dataValidation imeMode="hiragana" allowBlank="1" showInputMessage="1" showErrorMessage="1" sqref="I177:Y177" xr:uid="{ED80F1A4-9F5C-4328-A76C-FD29FABAD3FC}"/>
    <dataValidation imeMode="hiragana" allowBlank="1" showInputMessage="1" showErrorMessage="1" sqref="I179:Y179" xr:uid="{4A39092E-128D-4732-91FF-21E30E1F4BC4}"/>
    <dataValidation imeMode="halfAlpha" allowBlank="1" showInputMessage="1" showErrorMessage="1" sqref="I181:Y181" xr:uid="{BDA90EAC-A220-415C-B633-C9DD22109CB8}"/>
    <dataValidation imeMode="hiragana" allowBlank="1" showInputMessage="1" showErrorMessage="1" sqref="I183:Y183" xr:uid="{51A1DF22-FAF9-4A47-BEC3-266C3A767029}"/>
    <dataValidation imeMode="halfAlpha" allowBlank="1" showInputMessage="1" showErrorMessage="1" sqref="I185:Y185" xr:uid="{326AB58C-FB6A-4A9B-A5A9-D78D987EE735}"/>
    <dataValidation type="whole" imeMode="halfAlpha" allowBlank="1" showInputMessage="1" showErrorMessage="1" error="有効な数字を入力してください。10兆円以上になる場合は、9,999,999,999と入力してください" sqref="I192:M192" xr:uid="{BADE6FDD-EA4A-421D-8DED-972D378A3193}">
      <formula1>-9999999999</formula1>
      <formula2>9999999999</formula2>
    </dataValidation>
    <dataValidation type="date" imeMode="halfAlpha" allowBlank="1" showInputMessage="1" showErrorMessage="1" error="有効な日付を入力してください" sqref="I194:M194" xr:uid="{748B83C9-AE95-43AE-BCAC-3779A0A905ED}">
      <formula1>92</formula1>
      <formula2>73415</formula2>
    </dataValidation>
    <dataValidation imeMode="hiragana" allowBlank="1" showInputMessage="1" showErrorMessage="1" sqref="I196:M196" xr:uid="{7BE4C7A6-BDC7-4918-82EB-AAD43004126A}"/>
    <dataValidation allowBlank="1" showInputMessage="1" showErrorMessage="1" sqref="B200 I221:M221 I232:M232 I238:M238 K255:N255 O255:P255 Q255:R255 S255:T255 U255:Y255 B300" xr:uid="{A6C0C0EC-3FAF-4116-801E-F3E49533FAAA}"/>
    <dataValidation type="list" imeMode="halfAlpha" allowBlank="1" showInputMessage="1" showErrorMessage="1" error="リストから選択してください" sqref="K201:M201" xr:uid="{BED8FB7B-6EA8-4063-AFB5-4F5CE4EAE604}">
      <formula1>"○,　"</formula1>
    </dataValidation>
    <dataValidation type="list" imeMode="halfAlpha" allowBlank="1" showInputMessage="1" showErrorMessage="1" error="リストから選択してください" sqref="K202:M202" xr:uid="{0DC684E4-925E-447F-A51F-F466088002D7}">
      <formula1>"○,　"</formula1>
    </dataValidation>
    <dataValidation type="list" imeMode="halfAlpha" allowBlank="1" showInputMessage="1" showErrorMessage="1" error="リストから選択してください" sqref="K203:M203" xr:uid="{663BCBE9-BD9A-460B-AB01-F8103458F564}">
      <formula1>"○,　"</formula1>
    </dataValidation>
    <dataValidation type="list" imeMode="halfAlpha" allowBlank="1" showInputMessage="1" showErrorMessage="1" error="リストから選択してください" sqref="K204:M205" xr:uid="{290507BE-C803-4513-80D4-4E6816C0469B}">
      <formula1>"○,　"</formula1>
    </dataValidation>
    <dataValidation type="whole" imeMode="halfAlpha" allowBlank="1" showInputMessage="1" showErrorMessage="1" error="有効な数字を入力してください" sqref="W204:X204" xr:uid="{989BEC9D-6262-46D0-952C-A11020B2A6DB}">
      <formula1>0</formula1>
      <formula2>100</formula2>
    </dataValidation>
    <dataValidation type="whole" imeMode="halfAlpha" allowBlank="1" showInputMessage="1" showErrorMessage="1" error="有効な数字を入力してください" sqref="W205:X205" xr:uid="{0F1A0E16-6872-4E82-897F-B78237C5E331}">
      <formula1>0</formula1>
      <formula2>100</formula2>
    </dataValidation>
    <dataValidation type="whole" imeMode="halfAlpha" allowBlank="1" showInputMessage="1" showErrorMessage="1" error="有効な数字を入力してください" sqref="I207:M207" xr:uid="{EDF36690-10D7-408A-9563-797AC47CD4E3}">
      <formula1>0</formula1>
      <formula2>9999999999</formula2>
    </dataValidation>
    <dataValidation type="date" imeMode="halfAlpha" allowBlank="1" showInputMessage="1" showErrorMessage="1" error="有効な日付を入力してください" sqref="I209:M209" xr:uid="{019CB97D-7BB7-42A5-8FD4-5172DB6234C7}">
      <formula1>92</formula1>
      <formula2>73415</formula2>
    </dataValidation>
    <dataValidation type="date" imeMode="halfAlpha" allowBlank="1" showInputMessage="1" showErrorMessage="1" error="有効な日付を入力してください" sqref="I211:M211" xr:uid="{EB83B273-2A34-4654-842A-D6D2FEB5F944}">
      <formula1>92</formula1>
      <formula2>73415</formula2>
    </dataValidation>
    <dataValidation type="date" imeMode="halfAlpha" allowBlank="1" showInputMessage="1" showErrorMessage="1" error="有効な日付を入力してください" sqref="I213:M213" xr:uid="{A33EADC2-D8E1-48A0-BA30-5FCADB86F594}">
      <formula1>92</formula1>
      <formula2>73415</formula2>
    </dataValidation>
    <dataValidation type="date" imeMode="halfAlpha" allowBlank="1" showInputMessage="1" showErrorMessage="1" error="有効な日付を入力してください" sqref="O213:P213" xr:uid="{A33CCCBA-CB07-4F91-956C-C17B733EBBA6}">
      <formula1>92</formula1>
      <formula2>73415</formula2>
    </dataValidation>
    <dataValidation type="date" imeMode="halfAlpha" allowBlank="1" showInputMessage="1" showErrorMessage="1" error="有効な日付を入力してください" sqref="I215:M215" xr:uid="{FC643177-6881-4A4B-9FB9-E79F36F87293}">
      <formula1>92</formula1>
      <formula2>73415</formula2>
    </dataValidation>
    <dataValidation type="whole" imeMode="halfAlpha" allowBlank="1" showInputMessage="1" showErrorMessage="1" error="有効な数字を入力してください" sqref="I218:M218" xr:uid="{FA24FAE1-BE55-4DEE-AC9B-1C716DDC324F}">
      <formula1>0</formula1>
      <formula2>9999999999</formula2>
    </dataValidation>
    <dataValidation type="whole" imeMode="halfAlpha" allowBlank="1" showInputMessage="1" showErrorMessage="1" error="有効な数字を入力してください" sqref="I219:M219" xr:uid="{E8E4AA14-F5A1-41D3-B6EE-486D6EBEFBE4}">
      <formula1>0</formula1>
      <formula2>9999999999</formula2>
    </dataValidation>
    <dataValidation type="whole" imeMode="halfAlpha" allowBlank="1" showInputMessage="1" showErrorMessage="1" error="有効な数字を入力してください" sqref="I220:M220" xr:uid="{21889C45-4C5D-44EF-9106-3FE10EF8C780}">
      <formula1>0</formula1>
      <formula2>9999999999</formula2>
    </dataValidation>
    <dataValidation type="whole" imeMode="halfAlpha" allowBlank="1" showInputMessage="1" showErrorMessage="1" error="有効な数字を入力してください" sqref="I222:M222" xr:uid="{6D82B98B-59C0-4974-A2CD-D9425D2E60BD}">
      <formula1>0</formula1>
      <formula2>9999999999</formula2>
    </dataValidation>
    <dataValidation type="list" imeMode="halfAlpha" allowBlank="1" showInputMessage="1" showErrorMessage="1" error="リストから選択してください" sqref="I224:M224" xr:uid="{B68AED2F-1D64-47A8-A08A-30DF1179F827}">
      <formula1>"該当する,該当しない,　"</formula1>
    </dataValidation>
    <dataValidation type="whole" imeMode="halfAlpha" allowBlank="1" showInputMessage="1" showErrorMessage="1" error="有効な数字を入力してください。10兆円以上になる場合は、9,999,999,999と入力してください" sqref="I228:M228" xr:uid="{30A17875-9FAE-44DA-9141-A326929C808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9:M229" xr:uid="{EEE80E2B-EF98-4DC8-BB0C-A8C9D8A9B16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0:M230" xr:uid="{3814F3C6-CCC9-4555-9BF8-84456FD7DCA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1:M231" xr:uid="{C5921B10-4A22-4FCB-B936-48E2C8CEC5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1E3D80A4-12E9-4D05-8F06-A98F6AB002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7:M237" xr:uid="{934A4064-8777-4554-8C2A-6A2016F502B0}">
      <formula1>-9999999999</formula1>
      <formula2>9999999999</formula2>
    </dataValidation>
    <dataValidation type="date" imeMode="halfAlpha" allowBlank="1" showInputMessage="1" showErrorMessage="1" error="有効な日付を入力してください" sqref="K247:M247" xr:uid="{41C5CCEA-4A56-425C-B6E3-E3046DDF4E80}">
      <formula1>92</formula1>
      <formula2>73415</formula2>
    </dataValidation>
    <dataValidation type="date" imeMode="halfAlpha" allowBlank="1" showInputMessage="1" showErrorMessage="1" error="有効な日付を入力してください" sqref="K248:M248" xr:uid="{B7E0BAC0-A1AE-48AA-904D-99DA2E6F9D9F}">
      <formula1>92</formula1>
      <formula2>73415</formula2>
    </dataValidation>
    <dataValidation type="date" imeMode="halfAlpha" allowBlank="1" showInputMessage="1" showErrorMessage="1" error="有効な日付を入力してください" sqref="O247" xr:uid="{2F7C6F1D-6104-4CF4-8349-5AACC4D95642}">
      <formula1>92</formula1>
      <formula2>73415</formula2>
    </dataValidation>
    <dataValidation type="date" imeMode="halfAlpha" allowBlank="1" showInputMessage="1" showErrorMessage="1" error="有効な日付を入力してください" sqref="O248" xr:uid="{67EB2608-6744-470E-9C36-A6165ED12A17}">
      <formula1>92</formula1>
      <formula2>73415</formula2>
    </dataValidation>
    <dataValidation type="date" imeMode="halfAlpha" allowBlank="1" showInputMessage="1" showErrorMessage="1" error="有効な日付を入力してください" sqref="Q247" xr:uid="{C095047D-9369-4D73-8672-136D8BFC795F}">
      <formula1>92</formula1>
      <formula2>73415</formula2>
    </dataValidation>
    <dataValidation type="date" imeMode="halfAlpha" allowBlank="1" showInputMessage="1" showErrorMessage="1" error="有効な日付を入力してください" sqref="Q248" xr:uid="{1CDA9213-30AD-4AE8-8ADE-43B462E89B0E}">
      <formula1>92</formula1>
      <formula2>73415</formula2>
    </dataValidation>
    <dataValidation type="date" imeMode="halfAlpha" allowBlank="1" showInputMessage="1" showErrorMessage="1" error="有効な日付を入力してください" sqref="S247" xr:uid="{4042E55C-9375-4CEA-849F-4F1DD8A39D76}">
      <formula1>92</formula1>
      <formula2>73415</formula2>
    </dataValidation>
    <dataValidation type="date" imeMode="halfAlpha" allowBlank="1" showInputMessage="1" showErrorMessage="1" error="有効な日付を入力してください" sqref="S248" xr:uid="{D4F0BA0F-1911-4453-9B8A-77979466B98D}">
      <formula1>92</formula1>
      <formula2>73415</formula2>
    </dataValidation>
    <dataValidation type="whole" imeMode="halfAlpha" allowBlank="1" showInputMessage="1" showErrorMessage="1" error="有効な数字を入力してください。10兆円以上になる場合は、9,999,999,999と入力してください" sqref="K249:N249" xr:uid="{BD23B665-78E8-4300-9472-F2A352A446C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49:P249" xr:uid="{C27FBD65-83DA-4782-92B5-A27553C390F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9:R249" xr:uid="{AC43B4A0-642A-49E2-AA10-812D45ACF60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9:T249" xr:uid="{5271E77C-8849-4919-A074-589B0C921A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9:Y249" xr:uid="{192CE3F0-3A9B-4D7F-BF49-A3C37B68F59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0:N250" xr:uid="{C20A8A4D-6839-4278-BCF5-FDAB7B76EA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0:P250" xr:uid="{FF8AC235-1D31-4B32-A10D-507CF28F8E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0:R250" xr:uid="{73E2CC3C-0D94-49C6-91C0-A4185113DB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0:T250" xr:uid="{4579B3BB-8E4A-4754-89D2-7D1499154D6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0:Y250" xr:uid="{D6C6F702-5945-41CC-B860-0EF67DEBA4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1:N251" xr:uid="{5F4DFE78-F81B-4A45-81A9-9F23921F6D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1:P251" xr:uid="{9669BE40-58FC-465E-A4B6-21070705A7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1:R251" xr:uid="{7D01949A-9111-4257-A92C-C12834D44A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1:T251" xr:uid="{3A3430C0-1CAC-4350-BFDC-2419B1F57E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1:Y251" xr:uid="{A6899B3D-A792-4EC1-965D-23F9F371E9D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2:N252" xr:uid="{354B57FA-704A-40D2-A8A0-0734981806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2:P252" xr:uid="{3D641869-5836-4E9A-B039-68A33BA1E1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2:R252" xr:uid="{5D03635B-B16F-4C52-9B47-5C54C195BF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2:T252" xr:uid="{A3E7B21B-A915-4005-B41D-C0940EC3523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2:Y252" xr:uid="{BB404272-BBDB-48A8-B62C-75C70DD89C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3:N253" xr:uid="{20DDA86E-AD22-4F4E-A743-78761DD264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3:P253" xr:uid="{A8FC0C6F-86DB-455C-A694-1595B6D7515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3:R253" xr:uid="{3B668244-6F72-4283-BBB3-4C4E4086056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3:T253" xr:uid="{CF9B9B8A-1AFF-415E-B0F6-A17AB4C1CD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3:Y253" xr:uid="{03812B45-7692-4209-ADB5-FAC0166C47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4:N254" xr:uid="{C22A4365-802E-49F2-A379-9706272C3C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4:P254" xr:uid="{F80EB50D-CC59-4032-AFD0-D0DFE17A00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4:R254" xr:uid="{C2318870-1927-4A24-B65C-D253756897C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4:T254" xr:uid="{E4A3B55F-E46A-4C37-BF83-2D7A7B423B6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4:Y254" xr:uid="{D275DA5F-2D69-49E1-A3F4-942239992AA7}">
      <formula1>-9999999999</formula1>
      <formula2>9999999999</formula2>
    </dataValidation>
    <dataValidation type="whole" imeMode="halfAlpha" allowBlank="1" showInputMessage="1" showErrorMessage="1" error="有効な数字を入力してください" sqref="K264:M264" xr:uid="{1651E449-63B2-4C91-8F65-AB765ADDEE51}">
      <formula1>0</formula1>
      <formula2>9999999999</formula2>
    </dataValidation>
    <dataValidation type="whole" imeMode="halfAlpha" allowBlank="1" showInputMessage="1" showErrorMessage="1" error="有効な数字を入力してください" sqref="K265:M265" xr:uid="{A24B6F99-FA26-46AD-A8CF-6305A6EAD263}">
      <formula1>0</formula1>
      <formula2>9999999999</formula2>
    </dataValidation>
    <dataValidation type="whole" imeMode="halfAlpha" allowBlank="1" showInputMessage="1" showErrorMessage="1" error="有効な数字を入力してください" sqref="K266:M266" xr:uid="{33D2AC6D-F04A-40A1-9623-4B6A0CC02E84}">
      <formula1>0</formula1>
      <formula2>9999999999</formula2>
    </dataValidation>
    <dataValidation type="whole" imeMode="halfAlpha" allowBlank="1" showInputMessage="1" showErrorMessage="1" error="有効な数字を入力してください" sqref="K267:M267" xr:uid="{CDA73530-9CF7-4487-886B-28004F58E116}">
      <formula1>0</formula1>
      <formula2>9999999999</formula2>
    </dataValidation>
    <dataValidation type="whole" imeMode="halfAlpha" allowBlank="1" showInputMessage="1" showErrorMessage="1" error="有効な数字を入力してください" sqref="K268:M268" xr:uid="{989FA625-F448-491D-B799-D05784002624}">
      <formula1>0</formula1>
      <formula2>9999999999</formula2>
    </dataValidation>
    <dataValidation type="whole" imeMode="halfAlpha" allowBlank="1" showInputMessage="1" showErrorMessage="1" error="有効な数字を入力してください" sqref="K269:M269" xr:uid="{ACEF6F0C-B454-4C7F-B1E2-C578D6E84623}">
      <formula1>0</formula1>
      <formula2>9999999999</formula2>
    </dataValidation>
    <dataValidation type="whole" imeMode="halfAlpha" allowBlank="1" showInputMessage="1" showErrorMessage="1" error="有効な数字を入力してください" sqref="K270:M270" xr:uid="{1D183151-EDB1-4014-8952-36C2BBDB53A0}">
      <formula1>0</formula1>
      <formula2>9999999999</formula2>
    </dataValidation>
    <dataValidation type="whole" imeMode="halfAlpha" allowBlank="1" showInputMessage="1" showErrorMessage="1" error="有効な数字を入力してください" sqref="K271:M271" xr:uid="{96864032-142D-4130-8E4F-D4791DD9C357}">
      <formula1>0</formula1>
      <formula2>9999999999</formula2>
    </dataValidation>
    <dataValidation type="whole" imeMode="halfAlpha" allowBlank="1" showInputMessage="1" showErrorMessage="1" error="有効な数字を入力してください" sqref="K272:M272" xr:uid="{BC7BF8F7-EDA4-4C76-9B80-03D5270053B2}">
      <formula1>0</formula1>
      <formula2>9999999999</formula2>
    </dataValidation>
    <dataValidation type="whole" imeMode="halfAlpha" allowBlank="1" showInputMessage="1" showErrorMessage="1" error="有効な数字を入力してください" sqref="K273:M273" xr:uid="{B29F45BD-B9DF-4B1B-A990-C686AF9913CE}">
      <formula1>0</formula1>
      <formula2>9999999999</formula2>
    </dataValidation>
    <dataValidation type="whole" imeMode="halfAlpha" allowBlank="1" showInputMessage="1" showErrorMessage="1" error="有効な数字を入力してください" sqref="K274:M274" xr:uid="{D0537C39-2E3A-4BBF-9518-42BE0D2D5136}">
      <formula1>0</formula1>
      <formula2>9999999999</formula2>
    </dataValidation>
    <dataValidation type="whole" imeMode="halfAlpha" allowBlank="1" showInputMessage="1" showErrorMessage="1" error="有効な数字を入力してください" sqref="K275:M275" xr:uid="{1AF7C368-D27E-4A13-99BE-8D93A4066DDD}">
      <formula1>0</formula1>
      <formula2>9999999999</formula2>
    </dataValidation>
    <dataValidation type="whole" imeMode="halfAlpha" allowBlank="1" showInputMessage="1" showErrorMessage="1" error="有効な数字を入力してください" sqref="K276:M276" xr:uid="{AFF69DC9-21D0-434C-97A9-897A4B19752B}">
      <formula1>0</formula1>
      <formula2>9999999999</formula2>
    </dataValidation>
    <dataValidation type="whole" imeMode="halfAlpha" allowBlank="1" showInputMessage="1" showErrorMessage="1" error="有効な数字を入力してください" sqref="K277:M277" xr:uid="{36E66B18-1D2F-4A88-8C4B-673DA7ED59BF}">
      <formula1>0</formula1>
      <formula2>9999999999</formula2>
    </dataValidation>
    <dataValidation type="whole" imeMode="halfAlpha" allowBlank="1" showInputMessage="1" showErrorMessage="1" error="有効な数字を入力してください" sqref="K278:M278" xr:uid="{D60DFA6D-40EA-4DBF-A3FE-4C35E4876A5C}">
      <formula1>0</formula1>
      <formula2>9999999999</formula2>
    </dataValidation>
    <dataValidation type="whole" imeMode="halfAlpha" allowBlank="1" showInputMessage="1" showErrorMessage="1" error="有効な数字を入力してください" sqref="K279:M279" xr:uid="{1BB94E11-9FC4-49F2-8BA4-1DDC86A4F49D}">
      <formula1>0</formula1>
      <formula2>9999999999</formula2>
    </dataValidation>
    <dataValidation type="whole" imeMode="halfAlpha" allowBlank="1" showInputMessage="1" showErrorMessage="1" error="有効な数字を入力してください" sqref="K280:M280" xr:uid="{AE2E66BA-BD06-4B58-8888-6D3B2A55D65A}">
      <formula1>0</formula1>
      <formula2>9999999999</formula2>
    </dataValidation>
    <dataValidation type="whole" imeMode="halfAlpha" allowBlank="1" showInputMessage="1" showErrorMessage="1" error="有効な数字を入力してください" sqref="K281:M281" xr:uid="{28DCA512-5504-4C43-8D6C-F58299CBFF20}">
      <formula1>0</formula1>
      <formula2>9999999999</formula2>
    </dataValidation>
    <dataValidation type="whole" imeMode="halfAlpha" allowBlank="1" showInputMessage="1" showErrorMessage="1" error="有効な数字を入力してください" sqref="K282:M282" xr:uid="{44234A76-8CD5-4577-AADE-0E291151CC27}">
      <formula1>0</formula1>
      <formula2>9999999999</formula2>
    </dataValidation>
    <dataValidation type="whole" imeMode="halfAlpha" allowBlank="1" showInputMessage="1" showErrorMessage="1" error="有効な数字を入力してください" sqref="K283:M283" xr:uid="{68A7419F-DA1D-4D7C-A32C-BA2CBF6B0927}">
      <formula1>0</formula1>
      <formula2>9999999999</formula2>
    </dataValidation>
    <dataValidation type="whole" imeMode="halfAlpha" allowBlank="1" showInputMessage="1" showErrorMessage="1" error="有効な数字を入力してください" sqref="K284:M284" xr:uid="{3983C783-8275-4B5A-B2AD-69ACC5571802}">
      <formula1>0</formula1>
      <formula2>9999999999</formula2>
    </dataValidation>
    <dataValidation type="whole" imeMode="halfAlpha" allowBlank="1" showInputMessage="1" showErrorMessage="1" error="有効な数字を入力してください" sqref="K285:M285" xr:uid="{B5738259-164B-4EDD-9B17-229397418481}">
      <formula1>0</formula1>
      <formula2>9999999999</formula2>
    </dataValidation>
    <dataValidation type="whole" imeMode="halfAlpha" allowBlank="1" showInputMessage="1" showErrorMessage="1" error="有効な数字を入力してください" sqref="K286:M286" xr:uid="{04AEF36F-80EC-4205-A5E5-707ACD7BB398}">
      <formula1>0</formula1>
      <formula2>9999999999</formula2>
    </dataValidation>
    <dataValidation type="whole" imeMode="halfAlpha" allowBlank="1" showInputMessage="1" showErrorMessage="1" error="有効な数字を入力してください" sqref="K287:M287" xr:uid="{F7D52C69-78A1-4FF9-93B1-4E3AF6F0A06D}">
      <formula1>0</formula1>
      <formula2>9999999999</formula2>
    </dataValidation>
    <dataValidation type="whole" imeMode="halfAlpha" allowBlank="1" showInputMessage="1" showErrorMessage="1" error="有効な数字を入力してください" sqref="K288:M288" xr:uid="{4D12AF14-FDFF-4AA5-90C4-8E5F74F4BF22}">
      <formula1>0</formula1>
      <formula2>9999999999</formula2>
    </dataValidation>
    <dataValidation type="whole" imeMode="halfAlpha" allowBlank="1" showInputMessage="1" showErrorMessage="1" error="有効な数字を入力してください" sqref="K289:M289" xr:uid="{94ED6529-D15B-4279-B17C-FF15F788106E}">
      <formula1>0</formula1>
      <formula2>9999999999</formula2>
    </dataValidation>
    <dataValidation type="whole" imeMode="halfAlpha" allowBlank="1" showInputMessage="1" showErrorMessage="1" error="有効な数字を入力してください" sqref="S264:T264" xr:uid="{F6231D59-9B20-432E-8225-043FF6DC545C}">
      <formula1>0</formula1>
      <formula2>9999999999</formula2>
    </dataValidation>
    <dataValidation type="whole" imeMode="halfAlpha" allowBlank="1" showInputMessage="1" showErrorMessage="1" error="有効な数字を入力してください" sqref="S265:T265" xr:uid="{2E412AEC-04D2-4AAC-A4DF-991A3D5C4878}">
      <formula1>0</formula1>
      <formula2>9999999999</formula2>
    </dataValidation>
    <dataValidation type="whole" imeMode="halfAlpha" allowBlank="1" showInputMessage="1" showErrorMessage="1" error="有効な数字を入力してください" sqref="S266:T266" xr:uid="{C5D397FE-9B8E-4D67-9944-2EF65EC20C43}">
      <formula1>0</formula1>
      <formula2>9999999999</formula2>
    </dataValidation>
    <dataValidation type="whole" imeMode="halfAlpha" allowBlank="1" showInputMessage="1" showErrorMessage="1" error="有効な数字を入力してください" sqref="S267:T267" xr:uid="{C4047E07-375A-4D84-856B-7D881E704E3B}">
      <formula1>0</formula1>
      <formula2>9999999999</formula2>
    </dataValidation>
    <dataValidation type="whole" imeMode="halfAlpha" allowBlank="1" showInputMessage="1" showErrorMessage="1" error="有効な数字を入力してください" sqref="S268:T268" xr:uid="{061A5110-1E8F-4DE8-A3BC-D36D05A4A039}">
      <formula1>0</formula1>
      <formula2>9999999999</formula2>
    </dataValidation>
    <dataValidation type="whole" imeMode="halfAlpha" allowBlank="1" showInputMessage="1" showErrorMessage="1" error="有効な数字を入力してください" sqref="S269:T269" xr:uid="{6ED8CAFE-9918-4B95-B7F6-28802CC3D4EC}">
      <formula1>0</formula1>
      <formula2>9999999999</formula2>
    </dataValidation>
    <dataValidation type="whole" imeMode="halfAlpha" allowBlank="1" showInputMessage="1" showErrorMessage="1" error="有効な数字を入力してください" sqref="S270:T270" xr:uid="{4D275C9D-8B27-475A-8EFC-D632AC1C69BD}">
      <formula1>0</formula1>
      <formula2>9999999999</formula2>
    </dataValidation>
    <dataValidation type="whole" imeMode="halfAlpha" allowBlank="1" showInputMessage="1" showErrorMessage="1" error="有効な数字を入力してください" sqref="S271:T271" xr:uid="{8C8E1C91-2D0C-47DF-8483-745DA627C1BF}">
      <formula1>0</formula1>
      <formula2>9999999999</formula2>
    </dataValidation>
    <dataValidation type="whole" imeMode="halfAlpha" allowBlank="1" showInputMessage="1" showErrorMessage="1" error="有効な数字を入力してください" sqref="S272:T272" xr:uid="{9958568D-16D0-42E7-AB5D-92389EA94629}">
      <formula1>0</formula1>
      <formula2>9999999999</formula2>
    </dataValidation>
    <dataValidation type="whole" imeMode="halfAlpha" allowBlank="1" showInputMessage="1" showErrorMessage="1" error="有効な数字を入力してください" sqref="S273:T273" xr:uid="{B993A85E-1F16-470C-A6C0-63531113BF1E}">
      <formula1>0</formula1>
      <formula2>9999999999</formula2>
    </dataValidation>
    <dataValidation type="whole" imeMode="halfAlpha" allowBlank="1" showInputMessage="1" showErrorMessage="1" error="有効な数字を入力してください" sqref="S274:T274" xr:uid="{BA8C1DFE-67E1-4002-93DF-730F6E9E9F4E}">
      <formula1>0</formula1>
      <formula2>9999999999</formula2>
    </dataValidation>
    <dataValidation type="whole" imeMode="halfAlpha" allowBlank="1" showInputMessage="1" showErrorMessage="1" error="有効な数字を入力してください" sqref="S275:T275" xr:uid="{AC3485C4-8ACC-487F-95C1-5E6A81324993}">
      <formula1>0</formula1>
      <formula2>9999999999</formula2>
    </dataValidation>
    <dataValidation type="whole" imeMode="halfAlpha" allowBlank="1" showInputMessage="1" showErrorMessage="1" error="有効な数字を入力してください" sqref="S276:T276" xr:uid="{CB6D8E2B-9E1F-4253-BF06-F3AFB2608CB3}">
      <formula1>0</formula1>
      <formula2>9999999999</formula2>
    </dataValidation>
    <dataValidation type="whole" imeMode="halfAlpha" allowBlank="1" showInputMessage="1" showErrorMessage="1" error="有効な数字を入力してください" sqref="S277:T277" xr:uid="{576F7B9A-4621-4ECE-A423-A38128A32479}">
      <formula1>0</formula1>
      <formula2>9999999999</formula2>
    </dataValidation>
    <dataValidation type="whole" imeMode="halfAlpha" allowBlank="1" showInputMessage="1" showErrorMessage="1" error="有効な数字を入力してください" sqref="S278:T278" xr:uid="{760FBF08-1EAC-46B2-BD7A-71F90C00A5FE}">
      <formula1>0</formula1>
      <formula2>9999999999</formula2>
    </dataValidation>
    <dataValidation type="whole" imeMode="halfAlpha" allowBlank="1" showInputMessage="1" showErrorMessage="1" error="有効な数字を入力してください" sqref="S279:T279" xr:uid="{D6CE23CA-41B3-43B8-BD3A-4B81252DF7E1}">
      <formula1>0</formula1>
      <formula2>9999999999</formula2>
    </dataValidation>
    <dataValidation type="whole" imeMode="halfAlpha" allowBlank="1" showInputMessage="1" showErrorMessage="1" error="有効な数字を入力してください" sqref="S280:T280" xr:uid="{292EB86B-1FE8-41CA-B03B-4A88C8BC0648}">
      <formula1>0</formula1>
      <formula2>9999999999</formula2>
    </dataValidation>
    <dataValidation type="whole" imeMode="halfAlpha" allowBlank="1" showInputMessage="1" showErrorMessage="1" error="有効な数字を入力してください" sqref="S281:T281" xr:uid="{E0B36013-02C4-4AB8-9625-0F4FC769A625}">
      <formula1>0</formula1>
      <formula2>9999999999</formula2>
    </dataValidation>
    <dataValidation type="whole" imeMode="halfAlpha" allowBlank="1" showInputMessage="1" showErrorMessage="1" error="有効な数字を入力してください" sqref="S282:T282" xr:uid="{80895677-578B-43ED-B754-1F0089F9B35F}">
      <formula1>0</formula1>
      <formula2>9999999999</formula2>
    </dataValidation>
    <dataValidation type="whole" imeMode="halfAlpha" allowBlank="1" showInputMessage="1" showErrorMessage="1" error="有効な数字を入力してください" sqref="S283:T283" xr:uid="{E3FA88EC-AF44-4645-9194-B31D93A6DD59}">
      <formula1>0</formula1>
      <formula2>9999999999</formula2>
    </dataValidation>
    <dataValidation type="whole" imeMode="halfAlpha" allowBlank="1" showInputMessage="1" showErrorMessage="1" error="有効な数字を入力してください" sqref="S284:T284" xr:uid="{6F85157E-E1B9-40F8-8FD8-D43353D46B46}">
      <formula1>0</formula1>
      <formula2>9999999999</formula2>
    </dataValidation>
    <dataValidation type="whole" imeMode="halfAlpha" allowBlank="1" showInputMessage="1" showErrorMessage="1" error="有効な数字を入力してください" sqref="S285:T285" xr:uid="{A997A0FA-E974-4C5E-A39A-630BBF6CB05C}">
      <formula1>0</formula1>
      <formula2>9999999999</formula2>
    </dataValidation>
    <dataValidation type="whole" imeMode="halfAlpha" allowBlank="1" showInputMessage="1" showErrorMessage="1" error="有効な数字を入力してください" sqref="S286:T286" xr:uid="{81C211D1-B038-4DD9-B16F-2073BFE5D4F4}">
      <formula1>0</formula1>
      <formula2>9999999999</formula2>
    </dataValidation>
    <dataValidation type="whole" imeMode="halfAlpha" allowBlank="1" showInputMessage="1" showErrorMessage="1" error="有効な数字を入力してください" sqref="S287:T287" xr:uid="{85BB88A4-FEF7-4611-BCDB-874AAA7151E7}">
      <formula1>0</formula1>
      <formula2>9999999999</formula2>
    </dataValidation>
    <dataValidation type="whole" imeMode="halfAlpha" allowBlank="1" showInputMessage="1" showErrorMessage="1" error="有効な数字を入力してください" sqref="S288:T288" xr:uid="{DC6AC86F-A687-4487-B112-9EBD3C484697}">
      <formula1>0</formula1>
      <formula2>9999999999</formula2>
    </dataValidation>
    <dataValidation type="whole" imeMode="halfAlpha" allowBlank="1" showInputMessage="1" showErrorMessage="1" error="有効な数字を入力してください" sqref="S289:T289" xr:uid="{F6EB2F97-81FD-4F96-9B3F-5A3133456E04}">
      <formula1>0</formula1>
      <formula2>9999999999</formula2>
    </dataValidation>
    <dataValidation type="list" imeMode="halfAlpha" allowBlank="1" showInputMessage="1" showErrorMessage="1" error="リストから選択してください" sqref="L301:M301" xr:uid="{D9F6686A-8D3F-44DE-A08D-3BF3062FABDA}">
      <formula1>"○,　"</formula1>
    </dataValidation>
    <dataValidation type="list" imeMode="halfAlpha" allowBlank="1" showInputMessage="1" showErrorMessage="1" error="リストから選択してください" sqref="L302:M302" xr:uid="{6548465F-FCB5-4F0A-BC6B-FC321D57858D}">
      <formula1>"○,　"</formula1>
    </dataValidation>
    <dataValidation type="list" imeMode="halfAlpha" allowBlank="1" showInputMessage="1" showErrorMessage="1" error="リストから選択してください" sqref="L303:M303" xr:uid="{B6863CDB-FE3D-4842-9D5C-D74BFC97087B}">
      <formula1>"○,　"</formula1>
    </dataValidation>
    <dataValidation type="list" imeMode="halfAlpha" allowBlank="1" showInputMessage="1" showErrorMessage="1" error="リストから選択してください" sqref="L304:M304" xr:uid="{16513145-0BF2-4B74-9C68-D93ED4587062}">
      <formula1>"○,　"</formula1>
    </dataValidation>
    <dataValidation type="list" imeMode="halfAlpha" allowBlank="1" showInputMessage="1" showErrorMessage="1" error="リストから選択してください" sqref="L305:M305" xr:uid="{CE8DF762-E200-41DA-BAD4-138BE18C5FC5}">
      <formula1>"○,　"</formula1>
    </dataValidation>
    <dataValidation type="list" imeMode="halfAlpha" allowBlank="1" showInputMessage="1" showErrorMessage="1" error="リストから選択してください" sqref="L306:M306" xr:uid="{68C6E227-265C-454B-97B1-362096B80CB6}">
      <formula1>"○,　"</formula1>
    </dataValidation>
    <dataValidation type="list" imeMode="halfAlpha" allowBlank="1" showInputMessage="1" showErrorMessage="1" error="リストから選択してください" sqref="L307:M307" xr:uid="{581E324E-B62B-41CE-AC1D-B554CE697C19}">
      <formula1>"○,　"</formula1>
    </dataValidation>
    <dataValidation type="list" imeMode="halfAlpha" allowBlank="1" showInputMessage="1" showErrorMessage="1" error="リストから選択してください" sqref="L308:M308" xr:uid="{993A6D62-5BF3-4552-B995-ADC3B06979D2}">
      <formula1>"○,　"</formula1>
    </dataValidation>
    <dataValidation type="list" imeMode="halfAlpha" allowBlank="1" showInputMessage="1" showErrorMessage="1" error="リストから選択してください" sqref="L309:M309" xr:uid="{DCC42221-9135-4579-B537-65801C95E97F}">
      <formula1>"○,　"</formula1>
    </dataValidation>
    <dataValidation type="list" imeMode="halfAlpha" allowBlank="1" showInputMessage="1" showErrorMessage="1" error="リストから選択してください" sqref="L310:M310" xr:uid="{3FBE9C9F-32DF-44E6-8B52-987F73C5032A}">
      <formula1>"○,　"</formula1>
    </dataValidation>
    <dataValidation type="list" imeMode="halfAlpha" allowBlank="1" showInputMessage="1" showErrorMessage="1" error="リストから選択してください" sqref="L311:M311" xr:uid="{7594237A-5A85-43EE-979C-02944CBA1DD3}">
      <formula1>"○,　"</formula1>
    </dataValidation>
    <dataValidation type="list" imeMode="halfAlpha" allowBlank="1" showInputMessage="1" showErrorMessage="1" error="リストから選択してください" sqref="L312:M312" xr:uid="{828B4E6F-ED70-4D00-94D0-896200DF97D8}">
      <formula1>"○,　"</formula1>
    </dataValidation>
    <dataValidation type="list" imeMode="halfAlpha" allowBlank="1" showInputMessage="1" showErrorMessage="1" error="リストから選択してください" sqref="L313:M313" xr:uid="{1446AA58-AF89-4939-93D2-FB1ABAF604BD}">
      <formula1>"○,　"</formula1>
    </dataValidation>
    <dataValidation type="list" imeMode="halfAlpha" allowBlank="1" showInputMessage="1" showErrorMessage="1" error="リストから選択してください" sqref="L314:M314" xr:uid="{8A15CFE4-E804-4E6B-95C7-F2CDE77618E2}">
      <formula1>"○,　"</formula1>
    </dataValidation>
    <dataValidation type="list" imeMode="halfAlpha" allowBlank="1" showInputMessage="1" showErrorMessage="1" error="リストから選択してください" sqref="L315:M315" xr:uid="{34050DCE-9E76-4D23-9CEA-69DD2A2D30C6}">
      <formula1>"○,　"</formula1>
    </dataValidation>
    <dataValidation type="list" imeMode="halfAlpha" allowBlank="1" showInputMessage="1" showErrorMessage="1" error="リストから選択してください" sqref="L316:M316" xr:uid="{275F6743-AF34-4A18-A368-27F19E35180E}">
      <formula1>"○,　"</formula1>
    </dataValidation>
    <dataValidation type="list" imeMode="halfAlpha" allowBlank="1" showInputMessage="1" showErrorMessage="1" error="リストから選択してください" sqref="L317:M317" xr:uid="{2BEBF799-2AD8-4BF0-BCBC-2D9BBEE0DBF6}">
      <formula1>"○,　"</formula1>
    </dataValidation>
    <dataValidation type="list" imeMode="halfAlpha" allowBlank="1" showInputMessage="1" showErrorMessage="1" error="リストから選択してください" sqref="L318:M318" xr:uid="{8A112B0A-0F2B-45DF-BA20-1F15E269DDAE}">
      <formula1>"○,　"</formula1>
    </dataValidation>
    <dataValidation type="list" imeMode="halfAlpha" allowBlank="1" showInputMessage="1" showErrorMessage="1" error="リストから選択してください" sqref="L319:M319" xr:uid="{8000CEB4-2F82-43A6-83CA-4D005503CC0B}">
      <formula1>"○,　"</formula1>
    </dataValidation>
    <dataValidation type="list" imeMode="halfAlpha" allowBlank="1" showInputMessage="1" showErrorMessage="1" error="リストから選択してください" sqref="N319:O319" xr:uid="{7A026819-6A71-4A8C-9748-30EE8E8F41AE}">
      <formula1>"○,　"</formula1>
    </dataValidation>
    <dataValidation type="list" imeMode="halfAlpha" allowBlank="1" showInputMessage="1" showErrorMessage="1" error="リストから選択してください" sqref="L320:M320" xr:uid="{65750602-FFE5-45D3-8954-1005A6C36C8A}">
      <formula1>"○,　"</formula1>
    </dataValidation>
    <dataValidation type="list" imeMode="halfAlpha" allowBlank="1" showInputMessage="1" showErrorMessage="1" error="リストから選択してください" sqref="N320:O320" xr:uid="{CE17457B-C7A5-41C6-8D0F-930319BFC748}">
      <formula1>"○,　"</formula1>
    </dataValidation>
    <dataValidation type="list" imeMode="halfAlpha" allowBlank="1" showInputMessage="1" showErrorMessage="1" error="リストから選択してください" sqref="L321:M321" xr:uid="{AF7F8850-6163-4FD1-BF74-0468631CC13D}">
      <formula1>"○,　"</formula1>
    </dataValidation>
    <dataValidation type="list" imeMode="halfAlpha" allowBlank="1" showInputMessage="1" showErrorMessage="1" error="リストから選択してください" sqref="N321:O321" xr:uid="{F50D9203-57A7-48A9-A693-A8A61FA1C53F}">
      <formula1>"○,　"</formula1>
    </dataValidation>
    <dataValidation type="list" imeMode="halfAlpha" allowBlank="1" showInputMessage="1" showErrorMessage="1" error="リストから選択してください" sqref="L322:M322" xr:uid="{AFB2AF26-6E4C-4DB2-9161-922D35F7AD57}">
      <formula1>"○,　"</formula1>
    </dataValidation>
    <dataValidation type="list" imeMode="halfAlpha" allowBlank="1" showInputMessage="1" showErrorMessage="1" error="リストから選択してください" sqref="N322:O322" xr:uid="{C56CEF1C-7F25-434B-AFBA-CC322C5AC9CE}">
      <formula1>"○,　"</formula1>
    </dataValidation>
    <dataValidation type="list" imeMode="halfAlpha" allowBlank="1" showInputMessage="1" showErrorMessage="1" error="リストから選択してください" sqref="L323:M323" xr:uid="{0147E27D-F066-474D-90A6-B342445F7E6E}">
      <formula1>"○,　"</formula1>
    </dataValidation>
    <dataValidation type="list" imeMode="halfAlpha" allowBlank="1" showInputMessage="1" showErrorMessage="1" error="リストから選択してください" sqref="N323:O323" xr:uid="{AED649B0-1E1E-4590-9DE9-7B55D9F4FD51}">
      <formula1>"○,　"</formula1>
    </dataValidation>
    <dataValidation type="list" imeMode="halfAlpha" allowBlank="1" showInputMessage="1" showErrorMessage="1" error="リストから選択してください" sqref="L324:M324" xr:uid="{B67E8C38-9E3E-4F16-980A-B5888D6791D1}">
      <formula1>"○,　"</formula1>
    </dataValidation>
    <dataValidation type="list" imeMode="halfAlpha" allowBlank="1" showInputMessage="1" showErrorMessage="1" error="リストから選択してください" sqref="N324:O324" xr:uid="{764F1F1F-39FE-4C85-B04B-E6354BE95443}">
      <formula1>"○,　"</formula1>
    </dataValidation>
    <dataValidation type="list" imeMode="halfAlpha" allowBlank="1" showInputMessage="1" showErrorMessage="1" error="リストから選択してください" sqref="L325:M325" xr:uid="{AF85FC38-A589-4264-A373-90DDDD3729B0}">
      <formula1>"○,　"</formula1>
    </dataValidation>
    <dataValidation type="list" imeMode="halfAlpha" allowBlank="1" showInputMessage="1" showErrorMessage="1" error="リストから選択してください" sqref="N325:O325" xr:uid="{EB2D71DA-12C0-43B7-82B4-2F8D0C26B63E}">
      <formula1>"○,　"</formula1>
    </dataValidation>
    <dataValidation type="list" imeMode="halfAlpha" allowBlank="1" showInputMessage="1" showErrorMessage="1" error="リストから選択してください" sqref="L326:M326" xr:uid="{A1C610CE-BAF2-4767-8331-EF2F0B61BAC1}">
      <formula1>"○,　"</formula1>
    </dataValidation>
    <dataValidation type="list" imeMode="halfAlpha" allowBlank="1" showInputMessage="1" showErrorMessage="1" error="リストから選択してください" sqref="N326:O326" xr:uid="{F937F6AD-1595-486A-9F16-F66D5465393E}">
      <formula1>"○,　"</formula1>
    </dataValidation>
    <dataValidation type="list" imeMode="halfAlpha" allowBlank="1" showInputMessage="1" showErrorMessage="1" error="リストから選択してください" sqref="L327:M327" xr:uid="{E98100B6-7ABD-4A75-A97E-F82E86F087DD}">
      <formula1>"○,　"</formula1>
    </dataValidation>
    <dataValidation type="list" imeMode="halfAlpha" allowBlank="1" showInputMessage="1" showErrorMessage="1" error="リストから選択してください" sqref="N327:O327" xr:uid="{E60FC381-FB38-4C4D-BF89-DF642FB1D994}">
      <formula1>"○,　"</formula1>
    </dataValidation>
    <dataValidation type="list" imeMode="halfAlpha" allowBlank="1" showInputMessage="1" showErrorMessage="1" error="リストから選択してください" sqref="L328:M328" xr:uid="{CAD9FE49-3976-4699-A4BB-D51BB0D2AE83}">
      <formula1>"○,　"</formula1>
    </dataValidation>
    <dataValidation type="list" imeMode="halfAlpha" allowBlank="1" showInputMessage="1" showErrorMessage="1" error="リストから選択してください" sqref="N328:O328" xr:uid="{63636AC4-8E10-48F6-91AA-A1C608E657C2}">
      <formula1>"○,　"</formula1>
    </dataValidation>
    <dataValidation type="list" imeMode="halfAlpha" allowBlank="1" showInputMessage="1" showErrorMessage="1" error="リストから選択してください" sqref="L329:M329" xr:uid="{39BE2003-7DDB-47E5-9E06-76E56229A443}">
      <formula1>"○,　"</formula1>
    </dataValidation>
    <dataValidation type="list" imeMode="halfAlpha" allowBlank="1" showInputMessage="1" showErrorMessage="1" error="リストから選択してください" sqref="N329:O329" xr:uid="{B9F10851-0F89-4C85-970B-4E901C543E6E}">
      <formula1>"○,　"</formula1>
    </dataValidation>
    <dataValidation type="list" imeMode="halfAlpha" allowBlank="1" showInputMessage="1" showErrorMessage="1" error="リストから選択してください" sqref="L330:M330" xr:uid="{8318755B-DF56-49AC-AD5B-3CCF2F024A2F}">
      <formula1>"○,　"</formula1>
    </dataValidation>
    <dataValidation type="list" imeMode="halfAlpha" allowBlank="1" showInputMessage="1" showErrorMessage="1" error="リストから選択してください" sqref="N330:O330" xr:uid="{4A1ABDE3-8F36-4CB3-B0E5-A87DFB1D7049}">
      <formula1>"○,　"</formula1>
    </dataValidation>
    <dataValidation type="list" imeMode="halfAlpha" allowBlank="1" showInputMessage="1" showErrorMessage="1" error="リストから選択してください" sqref="L331:M331" xr:uid="{62D598F3-B86A-4202-905F-6619B0736832}">
      <formula1>"○,　"</formula1>
    </dataValidation>
    <dataValidation type="list" imeMode="halfAlpha" allowBlank="1" showInputMessage="1" showErrorMessage="1" error="リストから選択してください" sqref="N331:O331" xr:uid="{AA5C4A33-2C28-45D9-80AA-F88B574D601A}">
      <formula1>"○,　"</formula1>
    </dataValidation>
    <dataValidation type="list" imeMode="halfAlpha" allowBlank="1" showInputMessage="1" showErrorMessage="1" error="リストから選択してください" sqref="L332:M332" xr:uid="{C4A1E68B-CBCB-4F90-8A33-3DE5DCE82AE6}">
      <formula1>"○,　"</formula1>
    </dataValidation>
    <dataValidation type="list" imeMode="halfAlpha" allowBlank="1" showInputMessage="1" showErrorMessage="1" error="リストから選択してください" sqref="N332:O332" xr:uid="{8F3FE434-232B-4B2A-A0E6-5567560E5816}">
      <formula1>"○,　"</formula1>
    </dataValidation>
    <dataValidation type="list" imeMode="halfAlpha" allowBlank="1" showInputMessage="1" showErrorMessage="1" error="リストから選択してください" sqref="L333:M333" xr:uid="{89E3B8AF-3D4F-403F-B800-7AFB59D34950}">
      <formula1>"○,　"</formula1>
    </dataValidation>
    <dataValidation type="list" imeMode="halfAlpha" allowBlank="1" showInputMessage="1" showErrorMessage="1" error="リストから選択してください" sqref="N333:O333" xr:uid="{F59C5C8D-BC58-4B28-8E84-55D3F92EAD1B}">
      <formula1>"○,　"</formula1>
    </dataValidation>
    <dataValidation type="list" imeMode="halfAlpha" allowBlank="1" showInputMessage="1" showErrorMessage="1" error="リストから選択してください" sqref="L334:M334" xr:uid="{A8D341C6-3176-43A0-B656-A1F57D7BD141}">
      <formula1>"○,　"</formula1>
    </dataValidation>
    <dataValidation type="list" imeMode="halfAlpha" allowBlank="1" showInputMessage="1" showErrorMessage="1" error="リストから選択してください" sqref="N334:O334" xr:uid="{45957204-149E-4819-8D25-B60E133E9EAD}">
      <formula1>"○,　"</formula1>
    </dataValidation>
    <dataValidation type="list" imeMode="halfAlpha" allowBlank="1" showInputMessage="1" showErrorMessage="1" error="リストから選択してください" sqref="L335:M335" xr:uid="{7EEA9CCC-49CB-40BD-B9C0-8227F9D8BB48}">
      <formula1>"○,　"</formula1>
    </dataValidation>
    <dataValidation type="list" imeMode="halfAlpha" allowBlank="1" showInputMessage="1" showErrorMessage="1" error="リストから選択してください" sqref="N335:O335" xr:uid="{0B63BCEB-0DCA-4D04-AB02-438E88862006}">
      <formula1>"○,　"</formula1>
    </dataValidation>
    <dataValidation type="list" imeMode="halfAlpha" allowBlank="1" showInputMessage="1" showErrorMessage="1" error="リストから選択してください" sqref="L336:M336" xr:uid="{6EE36B8E-5B49-4A2C-AE4A-3B4F651D637C}">
      <formula1>"○,　"</formula1>
    </dataValidation>
    <dataValidation type="list" imeMode="halfAlpha" allowBlank="1" showInputMessage="1" showErrorMessage="1" error="リストから選択してください" sqref="N336:O336" xr:uid="{B218F161-0165-4F0A-82AF-6189A3B8D0F1}">
      <formula1>"○,　"</formula1>
    </dataValidation>
    <dataValidation type="list" imeMode="halfAlpha" allowBlank="1" showInputMessage="1" showErrorMessage="1" error="リストから選択してください" sqref="L337:M337" xr:uid="{76BB8F0B-F524-4734-8014-9AB42F870AF2}">
      <formula1>"○,　"</formula1>
    </dataValidation>
    <dataValidation type="list" imeMode="halfAlpha" allowBlank="1" showInputMessage="1" showErrorMessage="1" error="リストから選択してください" sqref="N337:O337" xr:uid="{48B3C71B-CE44-4024-9737-6EE7DEFBD204}">
      <formula1>"○,　"</formula1>
    </dataValidation>
    <dataValidation type="list" imeMode="halfAlpha" allowBlank="1" showInputMessage="1" showErrorMessage="1" error="リストから選択してください" sqref="L338:M338" xr:uid="{1FF42DF8-30E9-43BF-82AE-CAE7AFCD0EF8}">
      <formula1>"○,　"</formula1>
    </dataValidation>
    <dataValidation type="list" imeMode="halfAlpha" allowBlank="1" showInputMessage="1" showErrorMessage="1" error="リストから選択してください" sqref="N338:O338" xr:uid="{F5586706-53F8-44EE-B33C-E5D6C7321238}">
      <formula1>"○,　"</formula1>
    </dataValidation>
    <dataValidation type="list" imeMode="halfAlpha" allowBlank="1" showInputMessage="1" showErrorMessage="1" error="リストから選択してください" sqref="L339:M339" xr:uid="{B650EE8F-A41C-44EA-8AF0-FCA37C18222E}">
      <formula1>"○,　"</formula1>
    </dataValidation>
    <dataValidation type="list" imeMode="halfAlpha" allowBlank="1" showInputMessage="1" showErrorMessage="1" error="リストから選択してください" sqref="N339:O339" xr:uid="{1E73EAA7-77C7-4DBF-AA62-68BCE2C031F2}">
      <formula1>"○,　"</formula1>
    </dataValidation>
    <dataValidation type="list" imeMode="halfAlpha" allowBlank="1" showInputMessage="1" showErrorMessage="1" error="リストから選択してください" sqref="L340:M340" xr:uid="{55FE6933-01C6-4658-8FCC-552775CEA735}">
      <formula1>"○,　"</formula1>
    </dataValidation>
    <dataValidation type="list" imeMode="halfAlpha" allowBlank="1" showInputMessage="1" showErrorMessage="1" error="リストから選択してください" sqref="L341:M341" xr:uid="{709A9927-85C4-4755-AEC7-643866ABB64F}">
      <formula1>"○,　"</formula1>
    </dataValidation>
    <dataValidation type="list" imeMode="halfAlpha" allowBlank="1" showInputMessage="1" showErrorMessage="1" error="リストから選択してください" sqref="L342:M342" xr:uid="{AD275F02-B061-427A-83DC-66C536D25337}">
      <formula1>"○,　"</formula1>
    </dataValidation>
    <dataValidation type="list" imeMode="halfAlpha" allowBlank="1" showInputMessage="1" showErrorMessage="1" error="リストから選択してください" sqref="L343:M343" xr:uid="{84E3B793-D97F-49B0-BE42-E63455E55A4C}">
      <formula1>"○,　"</formula1>
    </dataValidation>
    <dataValidation type="list" imeMode="halfAlpha" allowBlank="1" showInputMessage="1" showErrorMessage="1" error="リストから選択してください" sqref="L344:M344" xr:uid="{CBEF392E-2255-4964-9FCD-0247F9A7540D}">
      <formula1>"○,　"</formula1>
    </dataValidation>
    <dataValidation type="list" imeMode="halfAlpha" allowBlank="1" showInputMessage="1" showErrorMessage="1" error="リストから選択してください" sqref="L345:M345" xr:uid="{328A42A6-2F61-405E-85FD-1DAED3C6A4F4}">
      <formula1>"○,　"</formula1>
    </dataValidation>
    <dataValidation type="list" imeMode="halfAlpha" allowBlank="1" showInputMessage="1" showErrorMessage="1" error="リストから選択してください" sqref="L346:M346" xr:uid="{EB312BFB-E191-4203-8407-FC225C500BCD}">
      <formula1>"○,　"</formula1>
    </dataValidation>
    <dataValidation type="list" imeMode="halfAlpha" allowBlank="1" showInputMessage="1" showErrorMessage="1" error="リストから選択してください" sqref="L347:M347" xr:uid="{D0D3581D-078E-421C-B50A-63D6E64DECF2}">
      <formula1>"○,　"</formula1>
    </dataValidation>
    <dataValidation type="list" imeMode="halfAlpha" allowBlank="1" showInputMessage="1" showErrorMessage="1" error="リストから選択してください" sqref="L348:M348" xr:uid="{4A3A6280-4C06-4121-8E52-E2078B29B96F}">
      <formula1>"○,　"</formula1>
    </dataValidation>
    <dataValidation type="list" imeMode="halfAlpha" allowBlank="1" showInputMessage="1" showErrorMessage="1" error="リストから選択してください" sqref="L349:M349" xr:uid="{9DAB5E0C-192C-4F68-86CA-FECD2A94C51E}">
      <formula1>"○,　"</formula1>
    </dataValidation>
    <dataValidation type="list" imeMode="halfAlpha" allowBlank="1" showInputMessage="1" showErrorMessage="1" error="リストから選択してください" sqref="L350:M350" xr:uid="{65446725-C403-49CE-B146-81FA2C28D8CC}">
      <formula1>"○,　"</formula1>
    </dataValidation>
    <dataValidation type="list" imeMode="halfAlpha" allowBlank="1" showInputMessage="1" showErrorMessage="1" error="リストから選択してください" sqref="L351:M351" xr:uid="{A49A1882-9951-44CC-B480-E339F0263E5E}">
      <formula1>"○,　"</formula1>
    </dataValidation>
    <dataValidation type="list" imeMode="halfAlpha" allowBlank="1" showInputMessage="1" showErrorMessage="1" error="リストから選択してください" sqref="N351:O351" xr:uid="{5B130567-EA13-4D50-A83F-0AD9BBA6BFB4}">
      <formula1>"○,　"</formula1>
    </dataValidation>
    <dataValidation type="list" imeMode="halfAlpha" allowBlank="1" showInputMessage="1" showErrorMessage="1" error="リストから選択してください" sqref="L352:M352" xr:uid="{0329A01C-F673-48BD-A36E-7EAC12C46978}">
      <formula1>"○,　"</formula1>
    </dataValidation>
    <dataValidation type="list" imeMode="halfAlpha" allowBlank="1" showInputMessage="1" showErrorMessage="1" error="リストから選択してください" sqref="N352:O352" xr:uid="{D797A534-FC0E-4FC6-B5EA-634CE1CB4AE6}">
      <formula1>"○,　"</formula1>
    </dataValidation>
    <dataValidation type="list" imeMode="halfAlpha" allowBlank="1" showInputMessage="1" showErrorMessage="1" error="リストから選択してください" sqref="L353:M353" xr:uid="{81007C64-F362-4013-B46B-E2795CFF7DCD}">
      <formula1>"○,　"</formula1>
    </dataValidation>
    <dataValidation type="list" imeMode="halfAlpha" allowBlank="1" showInputMessage="1" showErrorMessage="1" error="リストから選択してください" sqref="N353:O353" xr:uid="{A7EB8D79-C542-403E-BDA3-3785C76697B4}">
      <formula1>"○,　"</formula1>
    </dataValidation>
    <dataValidation type="list" imeMode="halfAlpha" allowBlank="1" showInputMessage="1" showErrorMessage="1" error="リストから選択してください" sqref="L354:M354" xr:uid="{895FDF6A-3A84-4FC4-8EAF-D51BACC4B7AC}">
      <formula1>"○,　"</formula1>
    </dataValidation>
    <dataValidation type="list" imeMode="halfAlpha" allowBlank="1" showInputMessage="1" showErrorMessage="1" error="リストから選択してください" sqref="N354:O354" xr:uid="{AE640F57-8AE1-4CA4-92B9-8587512BC505}">
      <formula1>"○,　"</formula1>
    </dataValidation>
    <dataValidation type="list" imeMode="halfAlpha" allowBlank="1" showInputMessage="1" showErrorMessage="1" error="リストから選択してください" sqref="L355:M355" xr:uid="{7BF008FD-7619-4F2A-AB63-213C2A6FD579}">
      <formula1>"○,　"</formula1>
    </dataValidation>
    <dataValidation type="list" imeMode="halfAlpha" allowBlank="1" showInputMessage="1" showErrorMessage="1" error="リストから選択してください" sqref="N355:O355" xr:uid="{7D75ABAD-0A1C-41EC-BC73-19756BF9D968}">
      <formula1>"○,　"</formula1>
    </dataValidation>
    <dataValidation type="list" imeMode="halfAlpha" allowBlank="1" showInputMessage="1" showErrorMessage="1" error="リストから選択してください" sqref="L356:M356" xr:uid="{F1271431-BA10-4385-80BD-A076EA4D1C0B}">
      <formula1>"○,　"</formula1>
    </dataValidation>
    <dataValidation type="list" imeMode="halfAlpha" allowBlank="1" showInputMessage="1" showErrorMessage="1" error="リストから選択してください" sqref="N356:O356" xr:uid="{90E21416-9B3B-4FAE-B841-02B45997974D}">
      <formula1>"○,　"</formula1>
    </dataValidation>
    <dataValidation type="list" imeMode="halfAlpha" allowBlank="1" showInputMessage="1" showErrorMessage="1" error="リストから選択してください" sqref="L357:M357" xr:uid="{E787E493-9EFE-4541-A39C-785A61B6BF07}">
      <formula1>"○,　"</formula1>
    </dataValidation>
    <dataValidation type="list" imeMode="halfAlpha" allowBlank="1" showInputMessage="1" showErrorMessage="1" error="リストから選択してください" sqref="N357:O357" xr:uid="{849C9D5E-7D8C-4E7B-8974-DDC625CF1294}">
      <formula1>"○,　"</formula1>
    </dataValidation>
    <dataValidation type="list" imeMode="halfAlpha" allowBlank="1" showInputMessage="1" showErrorMessage="1" error="リストから選択してください" sqref="L358:M358" xr:uid="{1E765979-2E87-4737-AC8B-E11F90D7DF77}">
      <formula1>"○,　"</formula1>
    </dataValidation>
    <dataValidation type="list" imeMode="halfAlpha" allowBlank="1" showInputMessage="1" showErrorMessage="1" error="リストから選択してください" sqref="N358:O358" xr:uid="{F988E574-E11C-415D-9CE8-A1BF05A9B9F8}">
      <formula1>"○,　"</formula1>
    </dataValidation>
    <dataValidation type="list" imeMode="halfAlpha" allowBlank="1" showInputMessage="1" showErrorMessage="1" error="リストから選択してください" sqref="L359:M359" xr:uid="{07B1FFA0-FEF2-4EAC-8C61-7F3D27E623B2}">
      <formula1>"○,　"</formula1>
    </dataValidation>
    <dataValidation type="list" imeMode="halfAlpha" allowBlank="1" showInputMessage="1" showErrorMessage="1" error="リストから選択してください" sqref="L360:M361" xr:uid="{922686A0-934A-4E35-AA76-A2B76A3802DF}">
      <formula1>"○,　"</formula1>
    </dataValidation>
    <dataValidation type="list" imeMode="halfAlpha" allowBlank="1" showInputMessage="1" showErrorMessage="1" error="リストから選択してください" sqref="L362:M365" xr:uid="{3D09EF27-4B70-41BF-AC4B-39BDBE66AC20}">
      <formula1>"○,　"</formula1>
    </dataValidation>
    <dataValidation type="date" imeMode="halfAlpha" allowBlank="1" showInputMessage="1" showErrorMessage="1" error="有効な日付を入力してください" sqref="U301:Y303" xr:uid="{CCEE4541-794F-43F5-A7C9-2A5CA11FB729}">
      <formula1>92</formula1>
      <formula2>73415</formula2>
    </dataValidation>
    <dataValidation type="date" imeMode="halfAlpha" allowBlank="1" showInputMessage="1" showErrorMessage="1" error="有効な日付を入力してください" sqref="U304:Y304" xr:uid="{D98DC958-F63E-495C-8170-7781F09F6032}">
      <formula1>92</formula1>
      <formula2>73415</formula2>
    </dataValidation>
    <dataValidation type="date" imeMode="halfAlpha" allowBlank="1" showInputMessage="1" showErrorMessage="1" error="有効な日付を入力してください" sqref="U319:Y339" xr:uid="{DA9EDB79-F7CE-4A10-8A92-54235E3BEE28}">
      <formula1>92</formula1>
      <formula2>73415</formula2>
    </dataValidation>
    <dataValidation type="date" imeMode="halfAlpha" allowBlank="1" showInputMessage="1" showErrorMessage="1" error="有効な日付を入力してください" sqref="U350:Y350" xr:uid="{6594BCEB-7266-4CB1-A571-2898742565A9}">
      <formula1>92</formula1>
      <formula2>73415</formula2>
    </dataValidation>
    <dataValidation type="date" imeMode="halfAlpha" allowBlank="1" showInputMessage="1" showErrorMessage="1" error="有効な日付を入力してください" sqref="U351:Y358" xr:uid="{56967BF6-75D9-44F9-BB52-025ED940A439}">
      <formula1>92</formula1>
      <formula2>73415</formula2>
    </dataValidation>
    <dataValidation type="date" imeMode="halfAlpha" allowBlank="1" showInputMessage="1" showErrorMessage="1" error="有効な日付を入力してください" sqref="U359:Y359" xr:uid="{E0644CC6-195A-4F11-A627-C7F7F27B5AA2}">
      <formula1>92</formula1>
      <formula2>73415</formula2>
    </dataValidation>
    <dataValidation type="date" imeMode="halfAlpha" allowBlank="1" showInputMessage="1" showErrorMessage="1" error="有効な日付を入力してください" sqref="U360:Y360" xr:uid="{11416BE1-D14F-4F19-874E-F0F17324CBB3}">
      <formula1>92</formula1>
      <formula2>73415</formula2>
    </dataValidation>
    <dataValidation type="date" imeMode="halfAlpha" allowBlank="1" showInputMessage="1" showErrorMessage="1" error="有効な日付を入力してください" sqref="U361:Y361" xr:uid="{C947C98E-BA2F-405A-9CB0-86D3044E0969}">
      <formula1>92</formula1>
      <formula2>73415</formula2>
    </dataValidation>
    <dataValidation type="date" imeMode="halfAlpha" allowBlank="1" showInputMessage="1" showErrorMessage="1" error="有効な日付を入力してください" sqref="U362:Y362" xr:uid="{ED20E73E-7E2A-46B5-82F4-BF55E344DCC5}">
      <formula1>92</formula1>
      <formula2>73415</formula2>
    </dataValidation>
    <dataValidation type="date" imeMode="halfAlpha" allowBlank="1" showInputMessage="1" showErrorMessage="1" error="有効な日付を入力してください" sqref="U363:Y363" xr:uid="{6FDCCBD4-D532-4C1A-982F-E2C8F1DC763D}">
      <formula1>92</formula1>
      <formula2>73415</formula2>
    </dataValidation>
    <dataValidation type="date" imeMode="halfAlpha" allowBlank="1" showInputMessage="1" showErrorMessage="1" error="有効な日付を入力してください" sqref="U364:Y364" xr:uid="{DE686C23-37C7-4317-A534-97872DE046DD}">
      <formula1>92</formula1>
      <formula2>73415</formula2>
    </dataValidation>
    <dataValidation type="date" imeMode="halfAlpha" allowBlank="1" showInputMessage="1" showErrorMessage="1" error="有効な日付を入力してください" sqref="U365:Y365" xr:uid="{0731C00E-EDA4-43B5-882A-FCF5D408EC33}">
      <formula1>92</formula1>
      <formula2>73415</formula2>
    </dataValidation>
    <dataValidation type="list" imeMode="halfAlpha" allowBlank="1" showInputMessage="1" showErrorMessage="1" error="リストから選択してください" sqref="I374:M374" xr:uid="{1BB58578-12DA-42E0-88EB-DE7135EEF837}">
      <formula1>"税込,税抜"</formula1>
    </dataValidation>
    <dataValidation type="list" imeMode="halfAlpha" allowBlank="1" showInputMessage="1" showErrorMessage="1" error="リストから選択してください" sqref="E379:F379" xr:uid="{656EF2D8-47B3-4205-9764-C7F9E8C3BE85}">
      <formula1>業種リスト</formula1>
    </dataValidation>
    <dataValidation type="list" imeMode="halfAlpha" allowBlank="1" showInputMessage="1" showErrorMessage="1" error="リストから選択してください" sqref="G379" xr:uid="{BBFDD0BD-94F6-4E27-AAD9-C649C990F3E6}">
      <formula1>"元請,下請,　"</formula1>
    </dataValidation>
    <dataValidation type="whole" imeMode="halfAlpha" allowBlank="1" showInputMessage="1" showErrorMessage="1" error="有効な数字を入力してください。10兆円以上になる場合は、9,999,999,999と入力してください" sqref="Q379" xr:uid="{0E336A88-4370-4899-821D-1C8E2398CADC}">
      <formula1>-9999999999</formula1>
      <formula2>9999999999</formula2>
    </dataValidation>
    <dataValidation type="date" imeMode="halfAlpha" allowBlank="1" showInputMessage="1" showErrorMessage="1" error="有効な日付を入力してください" sqref="R379" xr:uid="{EA87F840-4455-4C53-811F-02A26D917DB0}">
      <formula1>92</formula1>
      <formula2>73415</formula2>
    </dataValidation>
    <dataValidation type="date" imeMode="halfAlpha" allowBlank="1" showInputMessage="1" showErrorMessage="1" error="有効な日付を入力してください" sqref="S379" xr:uid="{8E44AC00-AFE9-4C2F-8384-0F96C954C2D9}">
      <formula1>92</formula1>
      <formula2>73415</formula2>
    </dataValidation>
    <dataValidation type="list" imeMode="halfAlpha" allowBlank="1" showInputMessage="1" showErrorMessage="1" error="リストから選択してください" sqref="E380:F380" xr:uid="{9CA12EA1-34FD-473B-AB45-BEA9D528E5DB}">
      <formula1>業種リスト</formula1>
    </dataValidation>
    <dataValidation type="list" imeMode="halfAlpha" allowBlank="1" showInputMessage="1" showErrorMessage="1" error="リストから選択してください" sqref="G380" xr:uid="{F83E7890-4BF1-4FC3-A1DE-6D31A2718258}">
      <formula1>"元請,下請,　"</formula1>
    </dataValidation>
    <dataValidation type="whole" imeMode="halfAlpha" allowBlank="1" showInputMessage="1" showErrorMessage="1" error="有効な数字を入力してください。10兆円以上になる場合は、9,999,999,999と入力してください" sqref="Q380" xr:uid="{7EB1EE42-F07E-41AF-8580-813EEC4674B3}">
      <formula1>-9999999999</formula1>
      <formula2>9999999999</formula2>
    </dataValidation>
    <dataValidation type="date" imeMode="halfAlpha" allowBlank="1" showInputMessage="1" showErrorMessage="1" error="有効な日付を入力してください" sqref="R380" xr:uid="{97616857-A17C-43CC-B232-7476A691303D}">
      <formula1>92</formula1>
      <formula2>73415</formula2>
    </dataValidation>
    <dataValidation type="date" imeMode="halfAlpha" allowBlank="1" showInputMessage="1" showErrorMessage="1" error="有効な日付を入力してください" sqref="S380" xr:uid="{82866394-1281-4C4B-A69D-A5BCA03165B8}">
      <formula1>92</formula1>
      <formula2>73415</formula2>
    </dataValidation>
    <dataValidation type="list" imeMode="halfAlpha" allowBlank="1" showInputMessage="1" showErrorMessage="1" error="リストから選択してください" sqref="E381:F381" xr:uid="{4BB999D9-9E2F-4ABF-9013-3D5689E5BE86}">
      <formula1>業種リスト</formula1>
    </dataValidation>
    <dataValidation type="list" imeMode="halfAlpha" allowBlank="1" showInputMessage="1" showErrorMessage="1" error="リストから選択してください" sqref="G381" xr:uid="{1FB87370-F61C-492B-AF46-8EEAA51A4B8F}">
      <formula1>"元請,下請,　"</formula1>
    </dataValidation>
    <dataValidation type="whole" imeMode="halfAlpha" allowBlank="1" showInputMessage="1" showErrorMessage="1" error="有効な数字を入力してください。10兆円以上になる場合は、9,999,999,999と入力してください" sqref="Q381" xr:uid="{5FF26776-32E2-454F-A4D4-6C59BEF0D610}">
      <formula1>-9999999999</formula1>
      <formula2>9999999999</formula2>
    </dataValidation>
    <dataValidation type="date" imeMode="halfAlpha" allowBlank="1" showInputMessage="1" showErrorMessage="1" error="有効な日付を入力してください" sqref="R381" xr:uid="{11214E5E-1034-452A-8CE1-843EF79A1B48}">
      <formula1>92</formula1>
      <formula2>73415</formula2>
    </dataValidation>
    <dataValidation type="date" imeMode="halfAlpha" allowBlank="1" showInputMessage="1" showErrorMessage="1" error="有効な日付を入力してください" sqref="S381" xr:uid="{0535903A-EB14-4C9C-8D89-3DF050996A10}">
      <formula1>92</formula1>
      <formula2>73415</formula2>
    </dataValidation>
    <dataValidation type="list" imeMode="halfAlpha" allowBlank="1" showInputMessage="1" showErrorMessage="1" error="リストから選択してください" sqref="E382:F382" xr:uid="{EA93EE16-B837-4464-B208-F418E5CA1AEA}">
      <formula1>業種リスト</formula1>
    </dataValidation>
    <dataValidation type="list" imeMode="halfAlpha" allowBlank="1" showInputMessage="1" showErrorMessage="1" error="リストから選択してください" sqref="G382" xr:uid="{94F0B4AD-EBEB-4C53-9DBA-FAF647786D8A}">
      <formula1>"元請,下請,　"</formula1>
    </dataValidation>
    <dataValidation type="whole" imeMode="halfAlpha" allowBlank="1" showInputMessage="1" showErrorMessage="1" error="有効な数字を入力してください。10兆円以上になる場合は、9,999,999,999と入力してください" sqref="Q382" xr:uid="{35573C61-7CC1-44D3-BA22-EDC9158783F3}">
      <formula1>-9999999999</formula1>
      <formula2>9999999999</formula2>
    </dataValidation>
    <dataValidation type="date" imeMode="halfAlpha" allowBlank="1" showInputMessage="1" showErrorMessage="1" error="有効な日付を入力してください" sqref="R382" xr:uid="{D45AE1DB-A062-4AA6-9D8A-8C56E2CA4E4F}">
      <formula1>92</formula1>
      <formula2>73415</formula2>
    </dataValidation>
    <dataValidation type="date" imeMode="halfAlpha" allowBlank="1" showInputMessage="1" showErrorMessage="1" error="有効な日付を入力してください" sqref="S382" xr:uid="{F290AE43-C5AC-48DE-B146-871E88EB0358}">
      <formula1>92</formula1>
      <formula2>73415</formula2>
    </dataValidation>
    <dataValidation type="list" imeMode="halfAlpha" allowBlank="1" showInputMessage="1" showErrorMessage="1" error="リストから選択してください" sqref="E383:F383" xr:uid="{DFEF2E03-F56F-4C79-8AB5-9FAEB401F465}">
      <formula1>業種リスト</formula1>
    </dataValidation>
    <dataValidation type="list" imeMode="halfAlpha" allowBlank="1" showInputMessage="1" showErrorMessage="1" error="リストから選択してください" sqref="G383" xr:uid="{066EE8CA-4E7B-491B-9C43-C7911A8A552E}">
      <formula1>"元請,下請,　"</formula1>
    </dataValidation>
    <dataValidation type="whole" imeMode="halfAlpha" allowBlank="1" showInputMessage="1" showErrorMessage="1" error="有効な数字を入力してください。10兆円以上になる場合は、9,999,999,999と入力してください" sqref="Q383" xr:uid="{339383AB-A5AF-4713-9002-4A05A13D1C59}">
      <formula1>-9999999999</formula1>
      <formula2>9999999999</formula2>
    </dataValidation>
    <dataValidation type="date" imeMode="halfAlpha" allowBlank="1" showInputMessage="1" showErrorMessage="1" error="有効な日付を入力してください" sqref="R383" xr:uid="{F79A23D8-EF2C-4365-892F-D1FF525F75CC}">
      <formula1>92</formula1>
      <formula2>73415</formula2>
    </dataValidation>
    <dataValidation type="date" imeMode="halfAlpha" allowBlank="1" showInputMessage="1" showErrorMessage="1" error="有効な日付を入力してください" sqref="S383" xr:uid="{2DF08F84-939D-44D1-9227-C7030D23E8C8}">
      <formula1>92</formula1>
      <formula2>73415</formula2>
    </dataValidation>
    <dataValidation type="list" imeMode="halfAlpha" allowBlank="1" showInputMessage="1" showErrorMessage="1" error="リストから選択してください" sqref="E384:F384" xr:uid="{C0B4A90C-B941-4CE3-98E9-547E9A293773}">
      <formula1>業種リスト</formula1>
    </dataValidation>
    <dataValidation type="list" imeMode="halfAlpha" allowBlank="1" showInputMessage="1" showErrorMessage="1" error="リストから選択してください" sqref="G384" xr:uid="{5CF7FB6B-FE76-433D-B281-9959197F2C52}">
      <formula1>"元請,下請,　"</formula1>
    </dataValidation>
    <dataValidation type="whole" imeMode="halfAlpha" allowBlank="1" showInputMessage="1" showErrorMessage="1" error="有効な数字を入力してください。10兆円以上になる場合は、9,999,999,999と入力してください" sqref="Q384" xr:uid="{E4CD43C0-1A36-4496-8332-7FF9D82F7036}">
      <formula1>-9999999999</formula1>
      <formula2>9999999999</formula2>
    </dataValidation>
    <dataValidation type="date" imeMode="halfAlpha" allowBlank="1" showInputMessage="1" showErrorMessage="1" error="有効な日付を入力してください" sqref="R384" xr:uid="{DD6D4B99-2454-40C9-A14E-98F157AD693E}">
      <formula1>92</formula1>
      <formula2>73415</formula2>
    </dataValidation>
    <dataValidation type="date" imeMode="halfAlpha" allowBlank="1" showInputMessage="1" showErrorMessage="1" error="有効な日付を入力してください" sqref="S384" xr:uid="{E4F91A65-7B25-4DF3-B308-87D26CFA5C35}">
      <formula1>92</formula1>
      <formula2>73415</formula2>
    </dataValidation>
    <dataValidation type="list" imeMode="halfAlpha" allowBlank="1" showInputMessage="1" showErrorMessage="1" error="リストから選択してください" sqref="E385:F385" xr:uid="{BD0EEB01-222D-438C-802C-AAAFDF83FD80}">
      <formula1>業種リスト</formula1>
    </dataValidation>
    <dataValidation type="list" imeMode="halfAlpha" allowBlank="1" showInputMessage="1" showErrorMessage="1" error="リストから選択してください" sqref="G385" xr:uid="{765F6301-6CC0-49F7-A42A-D16BD182EEB0}">
      <formula1>"元請,下請,　"</formula1>
    </dataValidation>
    <dataValidation type="whole" imeMode="halfAlpha" allowBlank="1" showInputMessage="1" showErrorMessage="1" error="有効な数字を入力してください。10兆円以上になる場合は、9,999,999,999と入力してください" sqref="Q385" xr:uid="{6570D6CA-4165-4F81-874A-36B743ED2F54}">
      <formula1>-9999999999</formula1>
      <formula2>9999999999</formula2>
    </dataValidation>
    <dataValidation type="date" imeMode="halfAlpha" allowBlank="1" showInputMessage="1" showErrorMessage="1" error="有効な日付を入力してください" sqref="R385" xr:uid="{459E33C0-F371-480D-B8FE-56B9742941E3}">
      <formula1>92</formula1>
      <formula2>73415</formula2>
    </dataValidation>
    <dataValidation type="date" imeMode="halfAlpha" allowBlank="1" showInputMessage="1" showErrorMessage="1" error="有効な日付を入力してください" sqref="S385" xr:uid="{E51DF52C-6E49-44BE-A757-D70D1D6674A1}">
      <formula1>92</formula1>
      <formula2>73415</formula2>
    </dataValidation>
    <dataValidation type="list" imeMode="halfAlpha" allowBlank="1" showInputMessage="1" showErrorMessage="1" error="リストから選択してください" sqref="E386:F386" xr:uid="{33E398B3-99F0-46DE-9981-67905EC7B798}">
      <formula1>業種リスト</formula1>
    </dataValidation>
    <dataValidation type="list" imeMode="halfAlpha" allowBlank="1" showInputMessage="1" showErrorMessage="1" error="リストから選択してください" sqref="G386" xr:uid="{C4D5BA6D-232C-4236-B30E-A533B5C36D9E}">
      <formula1>"元請,下請,　"</formula1>
    </dataValidation>
    <dataValidation type="whole" imeMode="halfAlpha" allowBlank="1" showInputMessage="1" showErrorMessage="1" error="有効な数字を入力してください。10兆円以上になる場合は、9,999,999,999と入力してください" sqref="Q386" xr:uid="{3AC49831-BB70-4047-9478-B2B9E748DDD7}">
      <formula1>-9999999999</formula1>
      <formula2>9999999999</formula2>
    </dataValidation>
    <dataValidation type="date" imeMode="halfAlpha" allowBlank="1" showInputMessage="1" showErrorMessage="1" error="有効な日付を入力してください" sqref="R386" xr:uid="{E114FD43-CD07-4CB4-81B4-B96C62B95ED6}">
      <formula1>92</formula1>
      <formula2>73415</formula2>
    </dataValidation>
    <dataValidation type="date" imeMode="halfAlpha" allowBlank="1" showInputMessage="1" showErrorMessage="1" error="有効な日付を入力してください" sqref="S386" xr:uid="{03A81B2E-59EA-4E87-AE74-2AA8228D82EB}">
      <formula1>92</formula1>
      <formula2>73415</formula2>
    </dataValidation>
    <dataValidation type="list" imeMode="halfAlpha" allowBlank="1" showInputMessage="1" showErrorMessage="1" error="リストから選択してください" sqref="E387:F387" xr:uid="{9F0F6EBD-CA15-41FB-9706-A99D12F345DF}">
      <formula1>業種リスト</formula1>
    </dataValidation>
    <dataValidation type="list" imeMode="halfAlpha" allowBlank="1" showInputMessage="1" showErrorMessage="1" error="リストから選択してください" sqref="G387" xr:uid="{1F78B1A4-980B-48D1-A265-5AA2F63BCA1E}">
      <formula1>"元請,下請,　"</formula1>
    </dataValidation>
    <dataValidation type="whole" imeMode="halfAlpha" allowBlank="1" showInputMessage="1" showErrorMessage="1" error="有効な数字を入力してください。10兆円以上になる場合は、9,999,999,999と入力してください" sqref="Q387" xr:uid="{9140F0E9-A8C7-4988-96B3-42E506997B18}">
      <formula1>-9999999999</formula1>
      <formula2>9999999999</formula2>
    </dataValidation>
    <dataValidation type="date" imeMode="halfAlpha" allowBlank="1" showInputMessage="1" showErrorMessage="1" error="有効な日付を入力してください" sqref="R387" xr:uid="{E1732D04-8507-463C-8E2D-D2E941096E32}">
      <formula1>92</formula1>
      <formula2>73415</formula2>
    </dataValidation>
    <dataValidation type="date" imeMode="halfAlpha" allowBlank="1" showInputMessage="1" showErrorMessage="1" error="有効な日付を入力してください" sqref="S387" xr:uid="{87934AEA-B4D0-4D4D-B8AC-4685C51225F5}">
      <formula1>92</formula1>
      <formula2>73415</formula2>
    </dataValidation>
    <dataValidation type="list" imeMode="halfAlpha" allowBlank="1" showInputMessage="1" showErrorMessage="1" error="リストから選択してください" sqref="E388:F388" xr:uid="{7B448261-1135-40AA-88A6-53A2DDD77F62}">
      <formula1>業種リスト</formula1>
    </dataValidation>
    <dataValidation type="list" imeMode="halfAlpha" allowBlank="1" showInputMessage="1" showErrorMessage="1" error="リストから選択してください" sqref="G388" xr:uid="{2CBE1981-2327-4A85-BEBE-748E941DD6DC}">
      <formula1>"元請,下請,　"</formula1>
    </dataValidation>
    <dataValidation type="whole" imeMode="halfAlpha" allowBlank="1" showInputMessage="1" showErrorMessage="1" error="有効な数字を入力してください。10兆円以上になる場合は、9,999,999,999と入力してください" sqref="Q388" xr:uid="{C4E48ECA-1EB1-4ABA-A9D2-30F3F84750EA}">
      <formula1>-9999999999</formula1>
      <formula2>9999999999</formula2>
    </dataValidation>
    <dataValidation type="date" imeMode="halfAlpha" allowBlank="1" showInputMessage="1" showErrorMessage="1" error="有効な日付を入力してください" sqref="R388" xr:uid="{C1EEBBD6-9FCE-49DB-BAF4-89990919DAE6}">
      <formula1>92</formula1>
      <formula2>73415</formula2>
    </dataValidation>
    <dataValidation type="date" imeMode="halfAlpha" allowBlank="1" showInputMessage="1" showErrorMessage="1" error="有効な日付を入力してください" sqref="S388" xr:uid="{1EE0438F-3477-4D49-A721-C4D064A4441C}">
      <formula1>92</formula1>
      <formula2>73415</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16"/>
  <sheetViews>
    <sheetView zoomScaleNormal="100" workbookViewId="0"/>
  </sheetViews>
  <sheetFormatPr defaultColWidth="9" defaultRowHeight="13.5" x14ac:dyDescent="0.15"/>
  <cols>
    <col min="1" max="16384" width="9" style="226"/>
  </cols>
  <sheetData>
    <row r="1" spans="1:1" x14ac:dyDescent="0.15">
      <c r="A1" s="22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26" t="str">
        <f>"@神奈川県@和歌山県@鹿児島県@"</f>
        <v>@神奈川県@和歌山県@鹿児島県@</v>
      </c>
    </row>
    <row r="3" spans="1:1" x14ac:dyDescent="0.15">
      <c r="A3" s="226" t="s">
        <v>200</v>
      </c>
    </row>
    <row r="4" spans="1:1" x14ac:dyDescent="0.15">
      <c r="A4" s="226" t="s">
        <v>201</v>
      </c>
    </row>
    <row r="9" spans="1:1" x14ac:dyDescent="0.15">
      <c r="A9" s="604" t="s">
        <v>242</v>
      </c>
    </row>
    <row r="10" spans="1:1" x14ac:dyDescent="0.15">
      <c r="A10" s="604" t="s">
        <v>243</v>
      </c>
    </row>
    <row r="11" spans="1:1" x14ac:dyDescent="0.15">
      <c r="A11" s="604" t="s">
        <v>244</v>
      </c>
    </row>
    <row r="12" spans="1:1" x14ac:dyDescent="0.15">
      <c r="A12" s="604" t="s">
        <v>247</v>
      </c>
    </row>
    <row r="13" spans="1:1" x14ac:dyDescent="0.15">
      <c r="A13" s="604" t="s">
        <v>52</v>
      </c>
    </row>
    <row r="14" spans="1:1" x14ac:dyDescent="0.15">
      <c r="A14" s="604" t="s">
        <v>245</v>
      </c>
    </row>
    <row r="15" spans="1:1" x14ac:dyDescent="0.15">
      <c r="A15" s="604" t="s">
        <v>246</v>
      </c>
    </row>
    <row r="16" spans="1:1" x14ac:dyDescent="0.15">
      <c r="A16" s="604" t="s">
        <v>264</v>
      </c>
    </row>
  </sheetData>
  <sheetProtection algorithmName="SHA-512" hashValue="OkVtJ6nYx/uLrqmkY4vbkWavN5kOigSI86XMWT+KNJivhhDy1KIT3xdvh1RddhYaYg8v276dgf/Eii2as0JnDw==" saltValue="B/vJ6t/OUyfG842tzWlUOg=="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業種リスト</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2025-03-05T06:26:51Z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